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2" windowWidth="19140" windowHeight="6888" activeTab="1"/>
  </bookViews>
  <sheets>
    <sheet name="RAW" sheetId="1" r:id="rId1"/>
    <sheet name="WORKING" sheetId="2" r:id="rId2"/>
    <sheet name="VISUAL" sheetId="3" r:id="rId3"/>
  </sheets>
  <calcPr calcId="125725"/>
</workbook>
</file>

<file path=xl/calcChain.xml><?xml version="1.0" encoding="utf-8"?>
<calcChain xmlns="http://schemas.openxmlformats.org/spreadsheetml/2006/main">
  <c r="AH151" i="2"/>
  <c r="AI150"/>
  <c r="AI151" s="1"/>
  <c r="AH150"/>
  <c r="AF151"/>
  <c r="AE151"/>
  <c r="AF150"/>
  <c r="AE150"/>
  <c r="L151"/>
  <c r="M150"/>
  <c r="M151" s="1"/>
  <c r="L150"/>
  <c r="T151"/>
  <c r="T150"/>
  <c r="S151"/>
  <c r="S150"/>
  <c r="AH147"/>
  <c r="AI146"/>
  <c r="AI147" s="1"/>
  <c r="AH146"/>
  <c r="AH143"/>
  <c r="AI142"/>
  <c r="AI143" s="1"/>
  <c r="AH142"/>
  <c r="AH139"/>
  <c r="AI138"/>
  <c r="AI139" s="1"/>
  <c r="AH138"/>
  <c r="AF147"/>
  <c r="AE147"/>
  <c r="AF146"/>
  <c r="AE146"/>
  <c r="AF143"/>
  <c r="AE143"/>
  <c r="AF142"/>
  <c r="AE142"/>
  <c r="AF139"/>
  <c r="AE139"/>
  <c r="AF138"/>
  <c r="AE138"/>
  <c r="L147"/>
  <c r="M146"/>
  <c r="M147" s="1"/>
  <c r="L146"/>
  <c r="L143"/>
  <c r="M142"/>
  <c r="M143" s="1"/>
  <c r="L142"/>
  <c r="L139"/>
  <c r="M138"/>
  <c r="M139" s="1"/>
  <c r="L138"/>
  <c r="T147"/>
  <c r="T146"/>
  <c r="T143"/>
  <c r="T142"/>
  <c r="S147"/>
  <c r="S146"/>
  <c r="S143"/>
  <c r="S142"/>
  <c r="T139"/>
  <c r="T138"/>
  <c r="S139"/>
  <c r="S138"/>
  <c r="AI135"/>
  <c r="AI134"/>
  <c r="AI3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AI77"/>
  <c r="AI78"/>
  <c r="AI79"/>
  <c r="AI80"/>
  <c r="AI81"/>
  <c r="AI82"/>
  <c r="AI83"/>
  <c r="AI84"/>
  <c r="AI85"/>
  <c r="AI86"/>
  <c r="AI87"/>
  <c r="AI88"/>
  <c r="AI89"/>
  <c r="AI90"/>
  <c r="AI91"/>
  <c r="AI92"/>
  <c r="AI93"/>
  <c r="AI94"/>
  <c r="AI95"/>
  <c r="AI96"/>
  <c r="AI97"/>
  <c r="AI98"/>
  <c r="AI99"/>
  <c r="AI100"/>
  <c r="AI101"/>
  <c r="AI102"/>
  <c r="AI103"/>
  <c r="AI104"/>
  <c r="AI105"/>
  <c r="AI106"/>
  <c r="AI107"/>
  <c r="AI108"/>
  <c r="AI109"/>
  <c r="AI110"/>
  <c r="AI111"/>
  <c r="AI112"/>
  <c r="AI113"/>
  <c r="AI114"/>
  <c r="AI115"/>
  <c r="AI116"/>
  <c r="AI117"/>
  <c r="AI118"/>
  <c r="AI119"/>
  <c r="AI120"/>
  <c r="AI121"/>
  <c r="AI122"/>
  <c r="AI123"/>
  <c r="AI124"/>
  <c r="AI125"/>
  <c r="AI126"/>
  <c r="AI127"/>
  <c r="AI128"/>
  <c r="AI129"/>
  <c r="AI130"/>
  <c r="AI131"/>
  <c r="AI132"/>
  <c r="AI133"/>
  <c r="AI2"/>
  <c r="AF135"/>
  <c r="AF134"/>
  <c r="AF3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2"/>
  <c r="T135"/>
  <c r="T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2"/>
  <c r="M135"/>
  <c r="M134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2"/>
  <c r="D3"/>
  <c r="F3"/>
  <c r="G3"/>
  <c r="H3" s="1"/>
  <c r="D4"/>
  <c r="F4"/>
  <c r="G4"/>
  <c r="D5"/>
  <c r="F5"/>
  <c r="G5"/>
  <c r="D6"/>
  <c r="F6"/>
  <c r="G6"/>
  <c r="H6" s="1"/>
  <c r="D7"/>
  <c r="F7"/>
  <c r="G7"/>
  <c r="H7" s="1"/>
  <c r="D8"/>
  <c r="F8"/>
  <c r="G8"/>
  <c r="D9"/>
  <c r="F9"/>
  <c r="G9"/>
  <c r="D10"/>
  <c r="F10"/>
  <c r="G10"/>
  <c r="H10" s="1"/>
  <c r="D11"/>
  <c r="F11"/>
  <c r="G11"/>
  <c r="H11" s="1"/>
  <c r="D12"/>
  <c r="F12"/>
  <c r="G12"/>
  <c r="D13"/>
  <c r="F13"/>
  <c r="G13"/>
  <c r="D14"/>
  <c r="F14"/>
  <c r="G14"/>
  <c r="H14" s="1"/>
  <c r="D15"/>
  <c r="F15"/>
  <c r="G15"/>
  <c r="H15" s="1"/>
  <c r="D16"/>
  <c r="F16"/>
  <c r="G16"/>
  <c r="D17"/>
  <c r="F17"/>
  <c r="G17"/>
  <c r="D18"/>
  <c r="F18"/>
  <c r="G18"/>
  <c r="H18" s="1"/>
  <c r="D19"/>
  <c r="F19"/>
  <c r="G19"/>
  <c r="H19" s="1"/>
  <c r="D20"/>
  <c r="F20"/>
  <c r="G20"/>
  <c r="D21"/>
  <c r="F21"/>
  <c r="G21"/>
  <c r="D22"/>
  <c r="F22"/>
  <c r="G22"/>
  <c r="H22" s="1"/>
  <c r="D23"/>
  <c r="F23"/>
  <c r="G23"/>
  <c r="H23" s="1"/>
  <c r="D24"/>
  <c r="F24"/>
  <c r="G24"/>
  <c r="D25"/>
  <c r="F25"/>
  <c r="G25"/>
  <c r="D26"/>
  <c r="F26"/>
  <c r="G26"/>
  <c r="H26" s="1"/>
  <c r="D27"/>
  <c r="F27"/>
  <c r="G27"/>
  <c r="H27" s="1"/>
  <c r="D28"/>
  <c r="F28"/>
  <c r="G28"/>
  <c r="D29"/>
  <c r="F29"/>
  <c r="G29"/>
  <c r="D30"/>
  <c r="F30"/>
  <c r="G30"/>
  <c r="H30" s="1"/>
  <c r="D31"/>
  <c r="F31"/>
  <c r="G31"/>
  <c r="H31" s="1"/>
  <c r="D32"/>
  <c r="F32"/>
  <c r="G32"/>
  <c r="D33"/>
  <c r="F33"/>
  <c r="G33"/>
  <c r="D34"/>
  <c r="F34"/>
  <c r="G34"/>
  <c r="H34" s="1"/>
  <c r="D35"/>
  <c r="F35"/>
  <c r="G35"/>
  <c r="H35" s="1"/>
  <c r="D36"/>
  <c r="F36"/>
  <c r="G36"/>
  <c r="D37"/>
  <c r="F37"/>
  <c r="G37"/>
  <c r="D38"/>
  <c r="F38"/>
  <c r="G38"/>
  <c r="H38" s="1"/>
  <c r="D39"/>
  <c r="F39"/>
  <c r="G39"/>
  <c r="H39" s="1"/>
  <c r="D40"/>
  <c r="F40"/>
  <c r="G40"/>
  <c r="D41"/>
  <c r="F41"/>
  <c r="G41"/>
  <c r="D42"/>
  <c r="F42"/>
  <c r="G42"/>
  <c r="H42" s="1"/>
  <c r="D43"/>
  <c r="F43"/>
  <c r="G43"/>
  <c r="H43" s="1"/>
  <c r="D44"/>
  <c r="F44"/>
  <c r="G44"/>
  <c r="D45"/>
  <c r="F45"/>
  <c r="G45"/>
  <c r="D46"/>
  <c r="F46"/>
  <c r="G46"/>
  <c r="H46" s="1"/>
  <c r="D47"/>
  <c r="F47"/>
  <c r="G47"/>
  <c r="H47" s="1"/>
  <c r="D48"/>
  <c r="F48"/>
  <c r="G48"/>
  <c r="D49"/>
  <c r="F49"/>
  <c r="G49"/>
  <c r="D50"/>
  <c r="F50"/>
  <c r="G50"/>
  <c r="H50" s="1"/>
  <c r="D51"/>
  <c r="F51"/>
  <c r="G51"/>
  <c r="H51" s="1"/>
  <c r="D52"/>
  <c r="F52"/>
  <c r="G52"/>
  <c r="D53"/>
  <c r="F53"/>
  <c r="G53"/>
  <c r="D54"/>
  <c r="F54"/>
  <c r="G54"/>
  <c r="H54" s="1"/>
  <c r="D55"/>
  <c r="F55"/>
  <c r="G55"/>
  <c r="H55" s="1"/>
  <c r="D56"/>
  <c r="F56"/>
  <c r="G56"/>
  <c r="D57"/>
  <c r="F57"/>
  <c r="G57"/>
  <c r="D58"/>
  <c r="F58"/>
  <c r="G58"/>
  <c r="H58" s="1"/>
  <c r="D59"/>
  <c r="F59"/>
  <c r="G59"/>
  <c r="H59" s="1"/>
  <c r="D60"/>
  <c r="F60"/>
  <c r="G60"/>
  <c r="D61"/>
  <c r="F61"/>
  <c r="G61"/>
  <c r="D62"/>
  <c r="F62"/>
  <c r="G62"/>
  <c r="H62" s="1"/>
  <c r="D63"/>
  <c r="F63"/>
  <c r="G63"/>
  <c r="D64"/>
  <c r="F64"/>
  <c r="G64"/>
  <c r="D65"/>
  <c r="F65"/>
  <c r="G65"/>
  <c r="D66"/>
  <c r="F66"/>
  <c r="G66"/>
  <c r="H66" s="1"/>
  <c r="D67"/>
  <c r="F67"/>
  <c r="G67"/>
  <c r="H67" s="1"/>
  <c r="D68"/>
  <c r="F68"/>
  <c r="G68"/>
  <c r="D69"/>
  <c r="F69"/>
  <c r="G69"/>
  <c r="D70"/>
  <c r="F70"/>
  <c r="G70"/>
  <c r="H70" s="1"/>
  <c r="D71"/>
  <c r="F71"/>
  <c r="G71"/>
  <c r="H71" s="1"/>
  <c r="D72"/>
  <c r="F72"/>
  <c r="G72"/>
  <c r="D73"/>
  <c r="F73"/>
  <c r="G73"/>
  <c r="D74"/>
  <c r="F74"/>
  <c r="G74"/>
  <c r="H74" s="1"/>
  <c r="D75"/>
  <c r="F75"/>
  <c r="G75"/>
  <c r="H75" s="1"/>
  <c r="D76"/>
  <c r="F76"/>
  <c r="G76"/>
  <c r="D77"/>
  <c r="F77"/>
  <c r="G77"/>
  <c r="D78"/>
  <c r="F78"/>
  <c r="G78"/>
  <c r="H78" s="1"/>
  <c r="D79"/>
  <c r="F79"/>
  <c r="G79"/>
  <c r="H79" s="1"/>
  <c r="D80"/>
  <c r="F80"/>
  <c r="G80"/>
  <c r="D81"/>
  <c r="F81"/>
  <c r="G81"/>
  <c r="D82"/>
  <c r="F82"/>
  <c r="G82"/>
  <c r="H82" s="1"/>
  <c r="D83"/>
  <c r="F83"/>
  <c r="G83"/>
  <c r="H83" s="1"/>
  <c r="D84"/>
  <c r="F84"/>
  <c r="G84"/>
  <c r="D85"/>
  <c r="F85"/>
  <c r="G85"/>
  <c r="D86"/>
  <c r="F86"/>
  <c r="G86"/>
  <c r="H86" s="1"/>
  <c r="D87"/>
  <c r="F87"/>
  <c r="G87"/>
  <c r="H87" s="1"/>
  <c r="D88"/>
  <c r="F88"/>
  <c r="G88"/>
  <c r="D89"/>
  <c r="F89"/>
  <c r="G89"/>
  <c r="D90"/>
  <c r="F90"/>
  <c r="G90"/>
  <c r="H90" s="1"/>
  <c r="D91"/>
  <c r="F91"/>
  <c r="G91"/>
  <c r="H91" s="1"/>
  <c r="D92"/>
  <c r="F92"/>
  <c r="G92"/>
  <c r="D93"/>
  <c r="F93"/>
  <c r="G93"/>
  <c r="D94"/>
  <c r="F94"/>
  <c r="G94"/>
  <c r="H94" s="1"/>
  <c r="D95"/>
  <c r="F95"/>
  <c r="G95"/>
  <c r="D96"/>
  <c r="F96"/>
  <c r="G96"/>
  <c r="D97"/>
  <c r="F97"/>
  <c r="G97"/>
  <c r="D98"/>
  <c r="F98"/>
  <c r="G98"/>
  <c r="H98" s="1"/>
  <c r="D99"/>
  <c r="F99"/>
  <c r="G99"/>
  <c r="D100"/>
  <c r="F100"/>
  <c r="G100"/>
  <c r="D101"/>
  <c r="F101"/>
  <c r="G101"/>
  <c r="D102"/>
  <c r="F102"/>
  <c r="G102"/>
  <c r="H102" s="1"/>
  <c r="D103"/>
  <c r="F103"/>
  <c r="G103"/>
  <c r="D104"/>
  <c r="F104"/>
  <c r="G104"/>
  <c r="D105"/>
  <c r="F105"/>
  <c r="G105"/>
  <c r="D106"/>
  <c r="F106"/>
  <c r="G106"/>
  <c r="H106" s="1"/>
  <c r="D107"/>
  <c r="F107"/>
  <c r="G107"/>
  <c r="H107" s="1"/>
  <c r="D108"/>
  <c r="F108"/>
  <c r="G108"/>
  <c r="D109"/>
  <c r="F109"/>
  <c r="G109"/>
  <c r="D110"/>
  <c r="F110"/>
  <c r="G110"/>
  <c r="H110" s="1"/>
  <c r="D111"/>
  <c r="F111"/>
  <c r="G111"/>
  <c r="H111" s="1"/>
  <c r="D112"/>
  <c r="F112"/>
  <c r="G112"/>
  <c r="D113"/>
  <c r="F113"/>
  <c r="G113"/>
  <c r="D114"/>
  <c r="F114"/>
  <c r="G114"/>
  <c r="H114" s="1"/>
  <c r="D115"/>
  <c r="F115"/>
  <c r="G115"/>
  <c r="H115" s="1"/>
  <c r="D116"/>
  <c r="F116"/>
  <c r="G116"/>
  <c r="D117"/>
  <c r="F117"/>
  <c r="G117"/>
  <c r="D118"/>
  <c r="F118"/>
  <c r="G118"/>
  <c r="H118" s="1"/>
  <c r="D119"/>
  <c r="F119"/>
  <c r="G119"/>
  <c r="H119" s="1"/>
  <c r="D120"/>
  <c r="F120"/>
  <c r="G120"/>
  <c r="D121"/>
  <c r="F121"/>
  <c r="G121"/>
  <c r="D122"/>
  <c r="F122"/>
  <c r="G122"/>
  <c r="H122" s="1"/>
  <c r="D123"/>
  <c r="F123"/>
  <c r="G123"/>
  <c r="H123" s="1"/>
  <c r="D124"/>
  <c r="F124"/>
  <c r="G124"/>
  <c r="D125"/>
  <c r="F125"/>
  <c r="G125"/>
  <c r="D126"/>
  <c r="F126"/>
  <c r="G126"/>
  <c r="H126" s="1"/>
  <c r="D127"/>
  <c r="F127"/>
  <c r="G127"/>
  <c r="H127" s="1"/>
  <c r="D128"/>
  <c r="F128"/>
  <c r="G128"/>
  <c r="D129"/>
  <c r="F129"/>
  <c r="G129"/>
  <c r="D130"/>
  <c r="F130"/>
  <c r="G130"/>
  <c r="H130" s="1"/>
  <c r="D131"/>
  <c r="F131"/>
  <c r="G131"/>
  <c r="H131" s="1"/>
  <c r="D132"/>
  <c r="F132"/>
  <c r="G132"/>
  <c r="D133"/>
  <c r="F133"/>
  <c r="G133"/>
  <c r="G2"/>
  <c r="H2" s="1"/>
  <c r="F2"/>
  <c r="D2"/>
  <c r="D134" s="1"/>
  <c r="T134" l="1"/>
  <c r="H133"/>
  <c r="H125"/>
  <c r="H117"/>
  <c r="H105"/>
  <c r="H93"/>
  <c r="H85"/>
  <c r="H77"/>
  <c r="H65"/>
  <c r="H49"/>
  <c r="H45"/>
  <c r="H41"/>
  <c r="H33"/>
  <c r="H29"/>
  <c r="H25"/>
  <c r="H17"/>
  <c r="H5"/>
  <c r="H134" s="1"/>
  <c r="H103"/>
  <c r="H99"/>
  <c r="H95"/>
  <c r="H63"/>
  <c r="H129"/>
  <c r="H121"/>
  <c r="H113"/>
  <c r="H109"/>
  <c r="H101"/>
  <c r="H97"/>
  <c r="H89"/>
  <c r="H81"/>
  <c r="H73"/>
  <c r="H69"/>
  <c r="H61"/>
  <c r="H57"/>
  <c r="H53"/>
  <c r="H37"/>
  <c r="H21"/>
  <c r="H13"/>
  <c r="H9"/>
  <c r="H132"/>
  <c r="H128"/>
  <c r="H124"/>
  <c r="H120"/>
  <c r="H116"/>
  <c r="H112"/>
  <c r="H108"/>
  <c r="H104"/>
  <c r="H100"/>
  <c r="H96"/>
  <c r="H92"/>
  <c r="H88"/>
  <c r="H84"/>
  <c r="H80"/>
  <c r="H76"/>
  <c r="H72"/>
  <c r="H68"/>
  <c r="H64"/>
  <c r="H60"/>
  <c r="H56"/>
  <c r="H52"/>
  <c r="H48"/>
  <c r="H44"/>
  <c r="H40"/>
  <c r="H36"/>
  <c r="H32"/>
  <c r="H28"/>
  <c r="H24"/>
  <c r="H20"/>
  <c r="H16"/>
  <c r="H12"/>
  <c r="H8"/>
  <c r="H4"/>
</calcChain>
</file>

<file path=xl/sharedStrings.xml><?xml version="1.0" encoding="utf-8"?>
<sst xmlns="http://schemas.openxmlformats.org/spreadsheetml/2006/main" count="1523" uniqueCount="196">
  <si>
    <t>TB11047545 - Finalized</t>
  </si>
  <si>
    <t>CLIENT : "CRDIO - Cardero Iron Ore"</t>
  </si>
  <si>
    <t># of SAMPLES : 160</t>
  </si>
  <si>
    <t>DATE RECEIVED : 2011-03-24  DATE FINALIZED : 2011-04-06</t>
  </si>
  <si>
    <t>PROJECT : "PROJECT TTC"</t>
  </si>
  <si>
    <t>CERTIFICATE COMMENTS : "Low whole rock total confirmed by re-analysis. "</t>
  </si>
  <si>
    <t>PO NUMBER : "B2011LNGO11"</t>
  </si>
  <si>
    <t>WEI-21</t>
  </si>
  <si>
    <t>ME-ICP06</t>
  </si>
  <si>
    <t>OA-GRA05</t>
  </si>
  <si>
    <t>TOT-ICP06</t>
  </si>
  <si>
    <t>ME-4ACD81</t>
  </si>
  <si>
    <t>SAMPLE</t>
  </si>
  <si>
    <t>Recvd Wt.</t>
  </si>
  <si>
    <t>SiO2</t>
  </si>
  <si>
    <t>Al2O3</t>
  </si>
  <si>
    <t>Fe2O3</t>
  </si>
  <si>
    <t>CaO</t>
  </si>
  <si>
    <t>MgO</t>
  </si>
  <si>
    <t>Na2O</t>
  </si>
  <si>
    <t>K2O</t>
  </si>
  <si>
    <t>Cr2O3</t>
  </si>
  <si>
    <t>TiO2</t>
  </si>
  <si>
    <t>MnO</t>
  </si>
  <si>
    <t>P2O5</t>
  </si>
  <si>
    <t>SrO</t>
  </si>
  <si>
    <t>BaO</t>
  </si>
  <si>
    <t>LOI</t>
  </si>
  <si>
    <t>Total</t>
  </si>
  <si>
    <t>Ag</t>
  </si>
  <si>
    <t>As</t>
  </si>
  <si>
    <t>Cd</t>
  </si>
  <si>
    <t>Co</t>
  </si>
  <si>
    <t>Cu</t>
  </si>
  <si>
    <t>Mo</t>
  </si>
  <si>
    <t>Ni</t>
  </si>
  <si>
    <t>Pb</t>
  </si>
  <si>
    <t>Zn</t>
  </si>
  <si>
    <t>J977800</t>
  </si>
  <si>
    <t>&lt;0.5</t>
  </si>
  <si>
    <t>J977802</t>
  </si>
  <si>
    <t>J977803</t>
  </si>
  <si>
    <t>J977804</t>
  </si>
  <si>
    <t>J977805</t>
  </si>
  <si>
    <t>J977806</t>
  </si>
  <si>
    <t>&lt;5</t>
  </si>
  <si>
    <t>J977807</t>
  </si>
  <si>
    <t>&lt;0.01</t>
  </si>
  <si>
    <t>&lt;2</t>
  </si>
  <si>
    <t>J977811</t>
  </si>
  <si>
    <t>J977812</t>
  </si>
  <si>
    <t>J977813</t>
  </si>
  <si>
    <t>J977814</t>
  </si>
  <si>
    <t>J977815</t>
  </si>
  <si>
    <t>J977816</t>
  </si>
  <si>
    <t>J977817</t>
  </si>
  <si>
    <t>J977818</t>
  </si>
  <si>
    <t>J977819</t>
  </si>
  <si>
    <t>&lt;1</t>
  </si>
  <si>
    <t>J977820</t>
  </si>
  <si>
    <t>J977822</t>
  </si>
  <si>
    <t>J977823</t>
  </si>
  <si>
    <t>J977824</t>
  </si>
  <si>
    <t>J977825</t>
  </si>
  <si>
    <t>J977826</t>
  </si>
  <si>
    <t>J977827</t>
  </si>
  <si>
    <t>J977830</t>
  </si>
  <si>
    <t>J977831</t>
  </si>
  <si>
    <t>J977832</t>
  </si>
  <si>
    <t>J977833</t>
  </si>
  <si>
    <t>J977834</t>
  </si>
  <si>
    <t>J977835</t>
  </si>
  <si>
    <t>J977836</t>
  </si>
  <si>
    <t>J977837</t>
  </si>
  <si>
    <t>J977838</t>
  </si>
  <si>
    <t>J977839</t>
  </si>
  <si>
    <t>J977840</t>
  </si>
  <si>
    <t>J977842</t>
  </si>
  <si>
    <t>J977843</t>
  </si>
  <si>
    <t>J977844</t>
  </si>
  <si>
    <t>J977845</t>
  </si>
  <si>
    <t>J977846</t>
  </si>
  <si>
    <t>J977847</t>
  </si>
  <si>
    <t>J977850</t>
  </si>
  <si>
    <t>J977851</t>
  </si>
  <si>
    <t>J977852</t>
  </si>
  <si>
    <t>J977853</t>
  </si>
  <si>
    <t>J977854</t>
  </si>
  <si>
    <t>J977855</t>
  </si>
  <si>
    <t>J977856</t>
  </si>
  <si>
    <t>J977857</t>
  </si>
  <si>
    <t>J977858</t>
  </si>
  <si>
    <t>J977859</t>
  </si>
  <si>
    <t>J977860</t>
  </si>
  <si>
    <t>J977863</t>
  </si>
  <si>
    <t>J977864</t>
  </si>
  <si>
    <t>J977865</t>
  </si>
  <si>
    <t>J977866</t>
  </si>
  <si>
    <t>J977867</t>
  </si>
  <si>
    <t>J977870</t>
  </si>
  <si>
    <t>J977871</t>
  </si>
  <si>
    <t>J977872</t>
  </si>
  <si>
    <t>J977873</t>
  </si>
  <si>
    <t>J977874</t>
  </si>
  <si>
    <t>J977875</t>
  </si>
  <si>
    <t>J977876</t>
  </si>
  <si>
    <t>J977877</t>
  </si>
  <si>
    <t>J977878</t>
  </si>
  <si>
    <t>J977879</t>
  </si>
  <si>
    <t>J977880</t>
  </si>
  <si>
    <t>J977882</t>
  </si>
  <si>
    <t>J977883</t>
  </si>
  <si>
    <t>J977884</t>
  </si>
  <si>
    <t>J977885</t>
  </si>
  <si>
    <t>J977886</t>
  </si>
  <si>
    <t>J977887</t>
  </si>
  <si>
    <t>J977890</t>
  </si>
  <si>
    <t>J977891</t>
  </si>
  <si>
    <t>J977892</t>
  </si>
  <si>
    <t>J977893</t>
  </si>
  <si>
    <t>J977894</t>
  </si>
  <si>
    <t>J977895</t>
  </si>
  <si>
    <t>J977896</t>
  </si>
  <si>
    <t>J977897</t>
  </si>
  <si>
    <t>J977899</t>
  </si>
  <si>
    <t>J977900</t>
  </si>
  <si>
    <t>J977902</t>
  </si>
  <si>
    <t>J977903</t>
  </si>
  <si>
    <t>J977904</t>
  </si>
  <si>
    <t>J977905</t>
  </si>
  <si>
    <t>J977906</t>
  </si>
  <si>
    <t>J977907</t>
  </si>
  <si>
    <t>J977910</t>
  </si>
  <si>
    <t>J977911</t>
  </si>
  <si>
    <t>J977912</t>
  </si>
  <si>
    <t>J977913</t>
  </si>
  <si>
    <t>J977914</t>
  </si>
  <si>
    <t>J977915</t>
  </si>
  <si>
    <t>J977916</t>
  </si>
  <si>
    <t>J977917</t>
  </si>
  <si>
    <t>J977918</t>
  </si>
  <si>
    <t>J977919</t>
  </si>
  <si>
    <t>J977920</t>
  </si>
  <si>
    <t>J977922</t>
  </si>
  <si>
    <t>J977923</t>
  </si>
  <si>
    <t>J977924</t>
  </si>
  <si>
    <t>J977925</t>
  </si>
  <si>
    <t>J977926</t>
  </si>
  <si>
    <t>J977927</t>
  </si>
  <si>
    <t>J977931</t>
  </si>
  <si>
    <t>J977932</t>
  </si>
  <si>
    <t>J977933</t>
  </si>
  <si>
    <t>J977934</t>
  </si>
  <si>
    <t>J977935</t>
  </si>
  <si>
    <t>J977936</t>
  </si>
  <si>
    <t>J977937</t>
  </si>
  <si>
    <t>J977938</t>
  </si>
  <si>
    <t>J977939</t>
  </si>
  <si>
    <t>J977940</t>
  </si>
  <si>
    <t>J977942</t>
  </si>
  <si>
    <t>J977943</t>
  </si>
  <si>
    <t>J977944</t>
  </si>
  <si>
    <t>J977945</t>
  </si>
  <si>
    <t>J977946</t>
  </si>
  <si>
    <t>J977947</t>
  </si>
  <si>
    <t>J977950</t>
  </si>
  <si>
    <t>J977951</t>
  </si>
  <si>
    <t>J977952</t>
  </si>
  <si>
    <t>J977953</t>
  </si>
  <si>
    <t>J977954</t>
  </si>
  <si>
    <t>J977955</t>
  </si>
  <si>
    <t>J977956</t>
  </si>
  <si>
    <t>J977957</t>
  </si>
  <si>
    <t>J977958</t>
  </si>
  <si>
    <t>J977959</t>
  </si>
  <si>
    <t>Sample ID</t>
  </si>
  <si>
    <t>From (ft)</t>
  </si>
  <si>
    <t>To (ft)</t>
  </si>
  <si>
    <t>Int Thick (ft)</t>
  </si>
  <si>
    <t>Lithology</t>
  </si>
  <si>
    <t>From (m)</t>
  </si>
  <si>
    <t>To (m)</t>
  </si>
  <si>
    <t>Int Thick (m)</t>
  </si>
  <si>
    <t>Fe2O3 x Int Th (ft)</t>
  </si>
  <si>
    <t>Wt Ave</t>
  </si>
  <si>
    <t>TiO2 x Int Th (ft)</t>
  </si>
  <si>
    <t>Cu x Int Th (ft)</t>
  </si>
  <si>
    <t>Ni x Int Th (ft)</t>
  </si>
  <si>
    <t>Cells 52-131</t>
  </si>
  <si>
    <t>506'-1023'</t>
  </si>
  <si>
    <t>Cells 28-34</t>
  </si>
  <si>
    <t>351.5'-396'</t>
  </si>
  <si>
    <t>Cells 66-100</t>
  </si>
  <si>
    <t>596.5'-826.5'</t>
  </si>
  <si>
    <t>Cells 115-118</t>
  </si>
  <si>
    <t>916'-943'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</si>
</sst>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0.3999450666829432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0" fontId="0" fillId="33" borderId="0" xfId="0" applyFill="1"/>
    <xf numFmtId="0" fontId="0" fillId="0" borderId="10" xfId="0" applyFill="1" applyBorder="1"/>
    <xf numFmtId="0" fontId="0" fillId="34" borderId="15" xfId="0" applyFill="1" applyBorder="1"/>
    <xf numFmtId="0" fontId="0" fillId="34" borderId="14" xfId="0" applyFill="1" applyBorder="1"/>
    <xf numFmtId="0" fontId="0" fillId="34" borderId="13" xfId="0" applyFill="1" applyBorder="1"/>
    <xf numFmtId="0" fontId="0" fillId="34" borderId="12" xfId="0" applyFill="1" applyBorder="1"/>
    <xf numFmtId="0" fontId="0" fillId="34" borderId="16" xfId="0" applyFill="1" applyBorder="1"/>
    <xf numFmtId="0" fontId="0" fillId="0" borderId="14" xfId="0" applyBorder="1"/>
    <xf numFmtId="0" fontId="0" fillId="34" borderId="0" xfId="0" applyFill="1"/>
    <xf numFmtId="0" fontId="0" fillId="36" borderId="0" xfId="0" applyFill="1"/>
    <xf numFmtId="0" fontId="0" fillId="0" borderId="0" xfId="0" applyBorder="1"/>
    <xf numFmtId="0" fontId="0" fillId="34" borderId="10" xfId="0" applyFill="1" applyBorder="1"/>
    <xf numFmtId="0" fontId="0" fillId="35" borderId="0" xfId="0" applyFill="1"/>
    <xf numFmtId="0" fontId="0" fillId="0" borderId="12" xfId="0" applyBorder="1"/>
    <xf numFmtId="0" fontId="0" fillId="0" borderId="10" xfId="0" applyBorder="1"/>
    <xf numFmtId="0" fontId="0" fillId="0" borderId="11" xfId="0" applyBorder="1"/>
    <xf numFmtId="0" fontId="0" fillId="34" borderId="17" xfId="0" applyFill="1" applyBorder="1"/>
    <xf numFmtId="0" fontId="0" fillId="0" borderId="0" xfId="0" applyFill="1" applyBorder="1"/>
    <xf numFmtId="0" fontId="0" fillId="33" borderId="0" xfId="0" applyFill="1" applyBorder="1"/>
    <xf numFmtId="0" fontId="0" fillId="39" borderId="0" xfId="0" applyFill="1"/>
    <xf numFmtId="0" fontId="0" fillId="36" borderId="0" xfId="0" applyFill="1" applyBorder="1"/>
    <xf numFmtId="0" fontId="0" fillId="35" borderId="0" xfId="0" applyFill="1" applyBorder="1"/>
    <xf numFmtId="0" fontId="0" fillId="33" borderId="13" xfId="0" applyFill="1" applyBorder="1"/>
    <xf numFmtId="0" fontId="0" fillId="38" borderId="0" xfId="0" applyFill="1"/>
    <xf numFmtId="0" fontId="0" fillId="36" borderId="13" xfId="0" applyFill="1" applyBorder="1"/>
    <xf numFmtId="0" fontId="0" fillId="35" borderId="13" xfId="0" applyFill="1" applyBorder="1"/>
    <xf numFmtId="0" fontId="0" fillId="33" borderId="10" xfId="0" applyFill="1" applyBorder="1"/>
    <xf numFmtId="0" fontId="0" fillId="37" borderId="0" xfId="0" applyFill="1"/>
    <xf numFmtId="0" fontId="0" fillId="36" borderId="10" xfId="0" applyFill="1" applyBorder="1"/>
    <xf numFmtId="0" fontId="0" fillId="35" borderId="10" xfId="0" applyFill="1" applyBorder="1"/>
    <xf numFmtId="0" fontId="0" fillId="34" borderId="11" xfId="0" applyFill="1" applyBorder="1"/>
    <xf numFmtId="0" fontId="0" fillId="36" borderId="17" xfId="0" applyFill="1" applyBorder="1"/>
    <xf numFmtId="0" fontId="0" fillId="35" borderId="17" xfId="0" applyFill="1" applyBorder="1"/>
    <xf numFmtId="0" fontId="0" fillId="33" borderId="17" xfId="0" applyFill="1" applyBorder="1"/>
    <xf numFmtId="0" fontId="0" fillId="0" borderId="16" xfId="0" applyBorder="1"/>
    <xf numFmtId="0" fontId="0" fillId="36" borderId="11" xfId="0" applyFill="1" applyBorder="1"/>
    <xf numFmtId="0" fontId="0" fillId="35" borderId="11" xfId="0" applyFill="1" applyBorder="1"/>
    <xf numFmtId="0" fontId="0" fillId="33" borderId="11" xfId="0" applyFill="1" applyBorder="1"/>
    <xf numFmtId="0" fontId="0" fillId="34" borderId="0" xfId="0" applyFill="1" applyBorder="1"/>
    <xf numFmtId="0" fontId="0" fillId="36" borderId="15" xfId="0" applyFill="1" applyBorder="1"/>
    <xf numFmtId="0" fontId="0" fillId="35" borderId="15" xfId="0" applyFill="1" applyBorder="1"/>
    <xf numFmtId="0" fontId="0" fillId="33" borderId="15" xfId="0" applyFill="1" applyBorder="1"/>
    <xf numFmtId="0" fontId="0" fillId="0" borderId="0" xfId="0"/>
    <xf numFmtId="0" fontId="0" fillId="40" borderId="0" xfId="0" applyFill="1"/>
    <xf numFmtId="0" fontId="0" fillId="41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3175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WORKING!$S$2:$S$133</c:f>
              <c:numCache>
                <c:formatCode>General</c:formatCode>
                <c:ptCount val="132"/>
                <c:pt idx="0">
                  <c:v>0.6</c:v>
                </c:pt>
                <c:pt idx="1">
                  <c:v>11</c:v>
                </c:pt>
                <c:pt idx="2">
                  <c:v>0.35</c:v>
                </c:pt>
                <c:pt idx="3">
                  <c:v>0.51</c:v>
                </c:pt>
                <c:pt idx="4">
                  <c:v>2.99</c:v>
                </c:pt>
                <c:pt idx="5">
                  <c:v>1.2</c:v>
                </c:pt>
                <c:pt idx="6">
                  <c:v>1.31</c:v>
                </c:pt>
                <c:pt idx="7">
                  <c:v>6.82</c:v>
                </c:pt>
                <c:pt idx="8">
                  <c:v>13.5</c:v>
                </c:pt>
                <c:pt idx="9">
                  <c:v>3.15</c:v>
                </c:pt>
                <c:pt idx="10">
                  <c:v>1.5</c:v>
                </c:pt>
                <c:pt idx="11">
                  <c:v>1.5</c:v>
                </c:pt>
                <c:pt idx="12">
                  <c:v>1.87</c:v>
                </c:pt>
                <c:pt idx="13">
                  <c:v>2.92</c:v>
                </c:pt>
                <c:pt idx="14">
                  <c:v>1.45</c:v>
                </c:pt>
                <c:pt idx="15">
                  <c:v>1.27</c:v>
                </c:pt>
                <c:pt idx="16">
                  <c:v>1.22</c:v>
                </c:pt>
                <c:pt idx="17">
                  <c:v>2.17</c:v>
                </c:pt>
                <c:pt idx="18">
                  <c:v>1.57</c:v>
                </c:pt>
                <c:pt idx="19">
                  <c:v>1.85</c:v>
                </c:pt>
                <c:pt idx="20">
                  <c:v>2.16</c:v>
                </c:pt>
                <c:pt idx="21">
                  <c:v>2.67</c:v>
                </c:pt>
                <c:pt idx="22">
                  <c:v>3.43</c:v>
                </c:pt>
                <c:pt idx="23">
                  <c:v>4.53</c:v>
                </c:pt>
                <c:pt idx="24">
                  <c:v>6.01</c:v>
                </c:pt>
                <c:pt idx="25">
                  <c:v>7.61</c:v>
                </c:pt>
                <c:pt idx="26">
                  <c:v>11.15</c:v>
                </c:pt>
                <c:pt idx="27">
                  <c:v>14.15</c:v>
                </c:pt>
                <c:pt idx="28">
                  <c:v>19.3</c:v>
                </c:pt>
                <c:pt idx="29">
                  <c:v>17.850000000000001</c:v>
                </c:pt>
                <c:pt idx="30">
                  <c:v>17.399999999999999</c:v>
                </c:pt>
                <c:pt idx="31">
                  <c:v>13.1</c:v>
                </c:pt>
                <c:pt idx="32">
                  <c:v>16.05</c:v>
                </c:pt>
                <c:pt idx="33">
                  <c:v>4.9000000000000004</c:v>
                </c:pt>
                <c:pt idx="34">
                  <c:v>3.6</c:v>
                </c:pt>
                <c:pt idx="35">
                  <c:v>4.7</c:v>
                </c:pt>
                <c:pt idx="36">
                  <c:v>6.12</c:v>
                </c:pt>
                <c:pt idx="37">
                  <c:v>6.42</c:v>
                </c:pt>
                <c:pt idx="38">
                  <c:v>7.77</c:v>
                </c:pt>
                <c:pt idx="39">
                  <c:v>5.39</c:v>
                </c:pt>
                <c:pt idx="40">
                  <c:v>4.84</c:v>
                </c:pt>
                <c:pt idx="41">
                  <c:v>4.49</c:v>
                </c:pt>
                <c:pt idx="42">
                  <c:v>7.84</c:v>
                </c:pt>
                <c:pt idx="43">
                  <c:v>13.75</c:v>
                </c:pt>
                <c:pt idx="44">
                  <c:v>12.25</c:v>
                </c:pt>
                <c:pt idx="45">
                  <c:v>7.76</c:v>
                </c:pt>
                <c:pt idx="46">
                  <c:v>6.44</c:v>
                </c:pt>
                <c:pt idx="47">
                  <c:v>6.37</c:v>
                </c:pt>
                <c:pt idx="48">
                  <c:v>12.9</c:v>
                </c:pt>
                <c:pt idx="49">
                  <c:v>12.7</c:v>
                </c:pt>
                <c:pt idx="50">
                  <c:v>14.65</c:v>
                </c:pt>
                <c:pt idx="51">
                  <c:v>19.8</c:v>
                </c:pt>
                <c:pt idx="52">
                  <c:v>17.2</c:v>
                </c:pt>
                <c:pt idx="53">
                  <c:v>12.4</c:v>
                </c:pt>
                <c:pt idx="54">
                  <c:v>11.55</c:v>
                </c:pt>
                <c:pt idx="55">
                  <c:v>19.75</c:v>
                </c:pt>
                <c:pt idx="56">
                  <c:v>16.55</c:v>
                </c:pt>
                <c:pt idx="57">
                  <c:v>7.86</c:v>
                </c:pt>
                <c:pt idx="58">
                  <c:v>16.2</c:v>
                </c:pt>
                <c:pt idx="59">
                  <c:v>14.1</c:v>
                </c:pt>
                <c:pt idx="60">
                  <c:v>17.3</c:v>
                </c:pt>
                <c:pt idx="61">
                  <c:v>15.45</c:v>
                </c:pt>
                <c:pt idx="62">
                  <c:v>18.55</c:v>
                </c:pt>
                <c:pt idx="63">
                  <c:v>17.7</c:v>
                </c:pt>
                <c:pt idx="64">
                  <c:v>20.9</c:v>
                </c:pt>
                <c:pt idx="65">
                  <c:v>20.3</c:v>
                </c:pt>
                <c:pt idx="66">
                  <c:v>21.6</c:v>
                </c:pt>
                <c:pt idx="67">
                  <c:v>25.9</c:v>
                </c:pt>
                <c:pt idx="68">
                  <c:v>20.7</c:v>
                </c:pt>
                <c:pt idx="69">
                  <c:v>21.9</c:v>
                </c:pt>
                <c:pt idx="70">
                  <c:v>21.4</c:v>
                </c:pt>
                <c:pt idx="71">
                  <c:v>23.7</c:v>
                </c:pt>
                <c:pt idx="72">
                  <c:v>22.2</c:v>
                </c:pt>
                <c:pt idx="73">
                  <c:v>21.7</c:v>
                </c:pt>
                <c:pt idx="74">
                  <c:v>16.850000000000001</c:v>
                </c:pt>
                <c:pt idx="75">
                  <c:v>20.399999999999999</c:v>
                </c:pt>
                <c:pt idx="76">
                  <c:v>18.5</c:v>
                </c:pt>
                <c:pt idx="77">
                  <c:v>18.95</c:v>
                </c:pt>
                <c:pt idx="78">
                  <c:v>25.1</c:v>
                </c:pt>
                <c:pt idx="79">
                  <c:v>31.9</c:v>
                </c:pt>
                <c:pt idx="80">
                  <c:v>34.200000000000003</c:v>
                </c:pt>
                <c:pt idx="81">
                  <c:v>29.3</c:v>
                </c:pt>
                <c:pt idx="82">
                  <c:v>30.4</c:v>
                </c:pt>
                <c:pt idx="83">
                  <c:v>27</c:v>
                </c:pt>
                <c:pt idx="84">
                  <c:v>30.2</c:v>
                </c:pt>
                <c:pt idx="85">
                  <c:v>22</c:v>
                </c:pt>
                <c:pt idx="86">
                  <c:v>23.5</c:v>
                </c:pt>
                <c:pt idx="87">
                  <c:v>21.3</c:v>
                </c:pt>
                <c:pt idx="88">
                  <c:v>24.1</c:v>
                </c:pt>
                <c:pt idx="89">
                  <c:v>24</c:v>
                </c:pt>
                <c:pt idx="90">
                  <c:v>18.899999999999999</c:v>
                </c:pt>
                <c:pt idx="91">
                  <c:v>24.2</c:v>
                </c:pt>
                <c:pt idx="92">
                  <c:v>27.6</c:v>
                </c:pt>
                <c:pt idx="93">
                  <c:v>28.7</c:v>
                </c:pt>
                <c:pt idx="94">
                  <c:v>23.1</c:v>
                </c:pt>
                <c:pt idx="95">
                  <c:v>27.1</c:v>
                </c:pt>
                <c:pt idx="96">
                  <c:v>25.9</c:v>
                </c:pt>
                <c:pt idx="97">
                  <c:v>20.5</c:v>
                </c:pt>
                <c:pt idx="98">
                  <c:v>23.5</c:v>
                </c:pt>
                <c:pt idx="99">
                  <c:v>17.7</c:v>
                </c:pt>
                <c:pt idx="100">
                  <c:v>14.85</c:v>
                </c:pt>
                <c:pt idx="101">
                  <c:v>13.55</c:v>
                </c:pt>
                <c:pt idx="102">
                  <c:v>15.2</c:v>
                </c:pt>
                <c:pt idx="103">
                  <c:v>18.2</c:v>
                </c:pt>
                <c:pt idx="104">
                  <c:v>15.2</c:v>
                </c:pt>
                <c:pt idx="105">
                  <c:v>13.45</c:v>
                </c:pt>
                <c:pt idx="106">
                  <c:v>15.7</c:v>
                </c:pt>
                <c:pt idx="107">
                  <c:v>15.4</c:v>
                </c:pt>
                <c:pt idx="108">
                  <c:v>14.95</c:v>
                </c:pt>
                <c:pt idx="109">
                  <c:v>18.75</c:v>
                </c:pt>
                <c:pt idx="110">
                  <c:v>11.15</c:v>
                </c:pt>
                <c:pt idx="111">
                  <c:v>11.8</c:v>
                </c:pt>
                <c:pt idx="112">
                  <c:v>15.75</c:v>
                </c:pt>
                <c:pt idx="113">
                  <c:v>19.100000000000001</c:v>
                </c:pt>
                <c:pt idx="114">
                  <c:v>29.2</c:v>
                </c:pt>
                <c:pt idx="115">
                  <c:v>26.2</c:v>
                </c:pt>
                <c:pt idx="116">
                  <c:v>22.8</c:v>
                </c:pt>
                <c:pt idx="117">
                  <c:v>17.649999999999999</c:v>
                </c:pt>
                <c:pt idx="118">
                  <c:v>13.4</c:v>
                </c:pt>
                <c:pt idx="119">
                  <c:v>12.1</c:v>
                </c:pt>
                <c:pt idx="120">
                  <c:v>10.95</c:v>
                </c:pt>
                <c:pt idx="121">
                  <c:v>15.85</c:v>
                </c:pt>
                <c:pt idx="122">
                  <c:v>15.15</c:v>
                </c:pt>
                <c:pt idx="123">
                  <c:v>11.55</c:v>
                </c:pt>
                <c:pt idx="124">
                  <c:v>11.15</c:v>
                </c:pt>
                <c:pt idx="125">
                  <c:v>2.71</c:v>
                </c:pt>
                <c:pt idx="126">
                  <c:v>13.3</c:v>
                </c:pt>
                <c:pt idx="127">
                  <c:v>15.45</c:v>
                </c:pt>
                <c:pt idx="128">
                  <c:v>14.55</c:v>
                </c:pt>
                <c:pt idx="129">
                  <c:v>12.55</c:v>
                </c:pt>
                <c:pt idx="130">
                  <c:v>2.06</c:v>
                </c:pt>
                <c:pt idx="131">
                  <c:v>0.26</c:v>
                </c:pt>
              </c:numCache>
            </c:numRef>
          </c:xVal>
          <c:yVal>
            <c:numRef>
              <c:f>WORKING!$B$2:$B$133</c:f>
              <c:numCache>
                <c:formatCode>General</c:formatCode>
                <c:ptCount val="132"/>
                <c:pt idx="0">
                  <c:v>58</c:v>
                </c:pt>
                <c:pt idx="1">
                  <c:v>63</c:v>
                </c:pt>
                <c:pt idx="2">
                  <c:v>71</c:v>
                </c:pt>
                <c:pt idx="3">
                  <c:v>95</c:v>
                </c:pt>
                <c:pt idx="4">
                  <c:v>99</c:v>
                </c:pt>
                <c:pt idx="5">
                  <c:v>104.5</c:v>
                </c:pt>
                <c:pt idx="6">
                  <c:v>110</c:v>
                </c:pt>
                <c:pt idx="7">
                  <c:v>233</c:v>
                </c:pt>
                <c:pt idx="8">
                  <c:v>240</c:v>
                </c:pt>
                <c:pt idx="9">
                  <c:v>246.5</c:v>
                </c:pt>
                <c:pt idx="10">
                  <c:v>251.5</c:v>
                </c:pt>
                <c:pt idx="11">
                  <c:v>258</c:v>
                </c:pt>
                <c:pt idx="12">
                  <c:v>265</c:v>
                </c:pt>
                <c:pt idx="13">
                  <c:v>271</c:v>
                </c:pt>
                <c:pt idx="14">
                  <c:v>278</c:v>
                </c:pt>
                <c:pt idx="15">
                  <c:v>285</c:v>
                </c:pt>
                <c:pt idx="16">
                  <c:v>290</c:v>
                </c:pt>
                <c:pt idx="17">
                  <c:v>297</c:v>
                </c:pt>
                <c:pt idx="18">
                  <c:v>303</c:v>
                </c:pt>
                <c:pt idx="19">
                  <c:v>309</c:v>
                </c:pt>
                <c:pt idx="20">
                  <c:v>316</c:v>
                </c:pt>
                <c:pt idx="21">
                  <c:v>320.5</c:v>
                </c:pt>
                <c:pt idx="22">
                  <c:v>326.5</c:v>
                </c:pt>
                <c:pt idx="23">
                  <c:v>332</c:v>
                </c:pt>
                <c:pt idx="24">
                  <c:v>339</c:v>
                </c:pt>
                <c:pt idx="25">
                  <c:v>345</c:v>
                </c:pt>
                <c:pt idx="26">
                  <c:v>351.5</c:v>
                </c:pt>
                <c:pt idx="27">
                  <c:v>358</c:v>
                </c:pt>
                <c:pt idx="28">
                  <c:v>365.5</c:v>
                </c:pt>
                <c:pt idx="29">
                  <c:v>370</c:v>
                </c:pt>
                <c:pt idx="30">
                  <c:v>377</c:v>
                </c:pt>
                <c:pt idx="31">
                  <c:v>383</c:v>
                </c:pt>
                <c:pt idx="32">
                  <c:v>389</c:v>
                </c:pt>
                <c:pt idx="33">
                  <c:v>396</c:v>
                </c:pt>
                <c:pt idx="34">
                  <c:v>403</c:v>
                </c:pt>
                <c:pt idx="35">
                  <c:v>409</c:v>
                </c:pt>
                <c:pt idx="36">
                  <c:v>416.5</c:v>
                </c:pt>
                <c:pt idx="37">
                  <c:v>422</c:v>
                </c:pt>
                <c:pt idx="38">
                  <c:v>429</c:v>
                </c:pt>
                <c:pt idx="39">
                  <c:v>435</c:v>
                </c:pt>
                <c:pt idx="40">
                  <c:v>440.5</c:v>
                </c:pt>
                <c:pt idx="41">
                  <c:v>447.5</c:v>
                </c:pt>
                <c:pt idx="42">
                  <c:v>453</c:v>
                </c:pt>
                <c:pt idx="43">
                  <c:v>459</c:v>
                </c:pt>
                <c:pt idx="44">
                  <c:v>466</c:v>
                </c:pt>
                <c:pt idx="45">
                  <c:v>473</c:v>
                </c:pt>
                <c:pt idx="46">
                  <c:v>479</c:v>
                </c:pt>
                <c:pt idx="47">
                  <c:v>486</c:v>
                </c:pt>
                <c:pt idx="48">
                  <c:v>492</c:v>
                </c:pt>
                <c:pt idx="49">
                  <c:v>499</c:v>
                </c:pt>
                <c:pt idx="50">
                  <c:v>506</c:v>
                </c:pt>
                <c:pt idx="51">
                  <c:v>512</c:v>
                </c:pt>
                <c:pt idx="52">
                  <c:v>518.5</c:v>
                </c:pt>
                <c:pt idx="53">
                  <c:v>525</c:v>
                </c:pt>
                <c:pt idx="54">
                  <c:v>531.5</c:v>
                </c:pt>
                <c:pt idx="55">
                  <c:v>537.5</c:v>
                </c:pt>
                <c:pt idx="56">
                  <c:v>544.5</c:v>
                </c:pt>
                <c:pt idx="57">
                  <c:v>550.5</c:v>
                </c:pt>
                <c:pt idx="58">
                  <c:v>557</c:v>
                </c:pt>
                <c:pt idx="59">
                  <c:v>563</c:v>
                </c:pt>
                <c:pt idx="60">
                  <c:v>569.5</c:v>
                </c:pt>
                <c:pt idx="61">
                  <c:v>577</c:v>
                </c:pt>
                <c:pt idx="62">
                  <c:v>583</c:v>
                </c:pt>
                <c:pt idx="63">
                  <c:v>589.5</c:v>
                </c:pt>
                <c:pt idx="64">
                  <c:v>596.5</c:v>
                </c:pt>
                <c:pt idx="65">
                  <c:v>603</c:v>
                </c:pt>
                <c:pt idx="66">
                  <c:v>609</c:v>
                </c:pt>
                <c:pt idx="67">
                  <c:v>616</c:v>
                </c:pt>
                <c:pt idx="68">
                  <c:v>622</c:v>
                </c:pt>
                <c:pt idx="69">
                  <c:v>628</c:v>
                </c:pt>
                <c:pt idx="70">
                  <c:v>635.5</c:v>
                </c:pt>
                <c:pt idx="71">
                  <c:v>643</c:v>
                </c:pt>
                <c:pt idx="72">
                  <c:v>648</c:v>
                </c:pt>
                <c:pt idx="73">
                  <c:v>655.5</c:v>
                </c:pt>
                <c:pt idx="74">
                  <c:v>661</c:v>
                </c:pt>
                <c:pt idx="75">
                  <c:v>668</c:v>
                </c:pt>
                <c:pt idx="76">
                  <c:v>674.5</c:v>
                </c:pt>
                <c:pt idx="77">
                  <c:v>680.5</c:v>
                </c:pt>
                <c:pt idx="78">
                  <c:v>689</c:v>
                </c:pt>
                <c:pt idx="79">
                  <c:v>696.5</c:v>
                </c:pt>
                <c:pt idx="80">
                  <c:v>703</c:v>
                </c:pt>
                <c:pt idx="81">
                  <c:v>709</c:v>
                </c:pt>
                <c:pt idx="82">
                  <c:v>715.5</c:v>
                </c:pt>
                <c:pt idx="83">
                  <c:v>721.5</c:v>
                </c:pt>
                <c:pt idx="84">
                  <c:v>728.5</c:v>
                </c:pt>
                <c:pt idx="85">
                  <c:v>735</c:v>
                </c:pt>
                <c:pt idx="86">
                  <c:v>741</c:v>
                </c:pt>
                <c:pt idx="87">
                  <c:v>748</c:v>
                </c:pt>
                <c:pt idx="88">
                  <c:v>755</c:v>
                </c:pt>
                <c:pt idx="89">
                  <c:v>761.5</c:v>
                </c:pt>
                <c:pt idx="90">
                  <c:v>768.5</c:v>
                </c:pt>
                <c:pt idx="91">
                  <c:v>775</c:v>
                </c:pt>
                <c:pt idx="92">
                  <c:v>781</c:v>
                </c:pt>
                <c:pt idx="93">
                  <c:v>788</c:v>
                </c:pt>
                <c:pt idx="94">
                  <c:v>794.5</c:v>
                </c:pt>
                <c:pt idx="95">
                  <c:v>800.5</c:v>
                </c:pt>
                <c:pt idx="96">
                  <c:v>807</c:v>
                </c:pt>
                <c:pt idx="97">
                  <c:v>813</c:v>
                </c:pt>
                <c:pt idx="98">
                  <c:v>819</c:v>
                </c:pt>
                <c:pt idx="99">
                  <c:v>826.5</c:v>
                </c:pt>
                <c:pt idx="100">
                  <c:v>833</c:v>
                </c:pt>
                <c:pt idx="101">
                  <c:v>839</c:v>
                </c:pt>
                <c:pt idx="102">
                  <c:v>845.5</c:v>
                </c:pt>
                <c:pt idx="103">
                  <c:v>852</c:v>
                </c:pt>
                <c:pt idx="104">
                  <c:v>859</c:v>
                </c:pt>
                <c:pt idx="105">
                  <c:v>865</c:v>
                </c:pt>
                <c:pt idx="106">
                  <c:v>870.5</c:v>
                </c:pt>
                <c:pt idx="107">
                  <c:v>876.5</c:v>
                </c:pt>
                <c:pt idx="108">
                  <c:v>883</c:v>
                </c:pt>
                <c:pt idx="109">
                  <c:v>889</c:v>
                </c:pt>
                <c:pt idx="110">
                  <c:v>896.5</c:v>
                </c:pt>
                <c:pt idx="111">
                  <c:v>903</c:v>
                </c:pt>
                <c:pt idx="112">
                  <c:v>909</c:v>
                </c:pt>
                <c:pt idx="113">
                  <c:v>916</c:v>
                </c:pt>
                <c:pt idx="114">
                  <c:v>923</c:v>
                </c:pt>
                <c:pt idx="115">
                  <c:v>929</c:v>
                </c:pt>
                <c:pt idx="116">
                  <c:v>936</c:v>
                </c:pt>
                <c:pt idx="117">
                  <c:v>943</c:v>
                </c:pt>
                <c:pt idx="118">
                  <c:v>949</c:v>
                </c:pt>
                <c:pt idx="119">
                  <c:v>956</c:v>
                </c:pt>
                <c:pt idx="120">
                  <c:v>963</c:v>
                </c:pt>
                <c:pt idx="121">
                  <c:v>969.5</c:v>
                </c:pt>
                <c:pt idx="122">
                  <c:v>977</c:v>
                </c:pt>
                <c:pt idx="123">
                  <c:v>983</c:v>
                </c:pt>
                <c:pt idx="124">
                  <c:v>990</c:v>
                </c:pt>
                <c:pt idx="125">
                  <c:v>996</c:v>
                </c:pt>
                <c:pt idx="126">
                  <c:v>997</c:v>
                </c:pt>
                <c:pt idx="127">
                  <c:v>1004</c:v>
                </c:pt>
                <c:pt idx="128">
                  <c:v>1010</c:v>
                </c:pt>
                <c:pt idx="129">
                  <c:v>1017.5</c:v>
                </c:pt>
                <c:pt idx="130">
                  <c:v>1023</c:v>
                </c:pt>
                <c:pt idx="131">
                  <c:v>1030.5</c:v>
                </c:pt>
              </c:numCache>
            </c:numRef>
          </c:yVal>
        </c:ser>
        <c:ser>
          <c:idx val="1"/>
          <c:order val="1"/>
          <c:spPr>
            <a:ln w="3175">
              <a:solidFill>
                <a:schemeClr val="bg1"/>
              </a:solidFill>
            </a:ln>
          </c:spPr>
          <c:marker>
            <c:symbol val="diamond"/>
            <c:size val="3"/>
            <c:spPr>
              <a:solidFill>
                <a:schemeClr val="bg1"/>
              </a:solidFill>
              <a:ln w="3175">
                <a:solidFill>
                  <a:schemeClr val="bg1"/>
                </a:solidFill>
              </a:ln>
            </c:spPr>
          </c:marker>
          <c:xVal>
            <c:numRef>
              <c:f>WORKING!$L$2:$L$133</c:f>
              <c:numCache>
                <c:formatCode>General</c:formatCode>
                <c:ptCount val="132"/>
                <c:pt idx="0">
                  <c:v>6.19</c:v>
                </c:pt>
                <c:pt idx="1">
                  <c:v>26.1</c:v>
                </c:pt>
                <c:pt idx="2">
                  <c:v>5.82</c:v>
                </c:pt>
                <c:pt idx="3">
                  <c:v>6.18</c:v>
                </c:pt>
                <c:pt idx="4">
                  <c:v>27.8</c:v>
                </c:pt>
                <c:pt idx="5">
                  <c:v>18.25</c:v>
                </c:pt>
                <c:pt idx="6">
                  <c:v>14.45</c:v>
                </c:pt>
                <c:pt idx="7">
                  <c:v>19.149999999999999</c:v>
                </c:pt>
                <c:pt idx="8">
                  <c:v>31.3</c:v>
                </c:pt>
                <c:pt idx="9">
                  <c:v>14.8</c:v>
                </c:pt>
                <c:pt idx="10">
                  <c:v>25.5</c:v>
                </c:pt>
                <c:pt idx="11">
                  <c:v>27.5</c:v>
                </c:pt>
                <c:pt idx="12">
                  <c:v>28.8</c:v>
                </c:pt>
                <c:pt idx="13">
                  <c:v>32.700000000000003</c:v>
                </c:pt>
                <c:pt idx="14">
                  <c:v>28.8</c:v>
                </c:pt>
                <c:pt idx="15">
                  <c:v>28.4</c:v>
                </c:pt>
                <c:pt idx="16">
                  <c:v>28.1</c:v>
                </c:pt>
                <c:pt idx="17">
                  <c:v>31.1</c:v>
                </c:pt>
                <c:pt idx="18">
                  <c:v>28.5</c:v>
                </c:pt>
                <c:pt idx="19">
                  <c:v>29</c:v>
                </c:pt>
                <c:pt idx="20">
                  <c:v>29.4</c:v>
                </c:pt>
                <c:pt idx="21">
                  <c:v>31</c:v>
                </c:pt>
                <c:pt idx="22">
                  <c:v>31.5</c:v>
                </c:pt>
                <c:pt idx="23">
                  <c:v>35.1</c:v>
                </c:pt>
                <c:pt idx="24">
                  <c:v>37.6</c:v>
                </c:pt>
                <c:pt idx="25">
                  <c:v>38.5</c:v>
                </c:pt>
                <c:pt idx="26">
                  <c:v>42</c:v>
                </c:pt>
                <c:pt idx="27">
                  <c:v>51.4</c:v>
                </c:pt>
                <c:pt idx="28">
                  <c:v>51.8</c:v>
                </c:pt>
                <c:pt idx="29">
                  <c:v>51.6</c:v>
                </c:pt>
                <c:pt idx="30">
                  <c:v>50.7</c:v>
                </c:pt>
                <c:pt idx="31">
                  <c:v>47.6</c:v>
                </c:pt>
                <c:pt idx="32">
                  <c:v>55</c:v>
                </c:pt>
                <c:pt idx="33">
                  <c:v>39.700000000000003</c:v>
                </c:pt>
                <c:pt idx="34">
                  <c:v>36.6</c:v>
                </c:pt>
                <c:pt idx="35">
                  <c:v>39.299999999999997</c:v>
                </c:pt>
                <c:pt idx="36">
                  <c:v>39.799999999999997</c:v>
                </c:pt>
                <c:pt idx="37">
                  <c:v>40.4</c:v>
                </c:pt>
                <c:pt idx="38">
                  <c:v>41.2</c:v>
                </c:pt>
                <c:pt idx="39">
                  <c:v>39.1</c:v>
                </c:pt>
                <c:pt idx="40">
                  <c:v>37.6</c:v>
                </c:pt>
                <c:pt idx="41">
                  <c:v>36.799999999999997</c:v>
                </c:pt>
                <c:pt idx="42">
                  <c:v>37.1</c:v>
                </c:pt>
                <c:pt idx="43">
                  <c:v>39.9</c:v>
                </c:pt>
                <c:pt idx="44">
                  <c:v>39.9</c:v>
                </c:pt>
                <c:pt idx="45">
                  <c:v>36.700000000000003</c:v>
                </c:pt>
                <c:pt idx="46">
                  <c:v>36</c:v>
                </c:pt>
                <c:pt idx="47">
                  <c:v>34.299999999999997</c:v>
                </c:pt>
                <c:pt idx="48">
                  <c:v>35.9</c:v>
                </c:pt>
                <c:pt idx="49">
                  <c:v>37.1</c:v>
                </c:pt>
                <c:pt idx="50">
                  <c:v>35.5</c:v>
                </c:pt>
                <c:pt idx="51">
                  <c:v>38.1</c:v>
                </c:pt>
                <c:pt idx="52">
                  <c:v>37.1</c:v>
                </c:pt>
                <c:pt idx="53">
                  <c:v>26.6</c:v>
                </c:pt>
                <c:pt idx="54">
                  <c:v>23.7</c:v>
                </c:pt>
                <c:pt idx="55">
                  <c:v>38.6</c:v>
                </c:pt>
                <c:pt idx="56">
                  <c:v>38.1</c:v>
                </c:pt>
                <c:pt idx="57">
                  <c:v>37.6</c:v>
                </c:pt>
                <c:pt idx="58">
                  <c:v>37.4</c:v>
                </c:pt>
                <c:pt idx="59">
                  <c:v>37.200000000000003</c:v>
                </c:pt>
                <c:pt idx="60">
                  <c:v>40</c:v>
                </c:pt>
                <c:pt idx="61">
                  <c:v>36.200000000000003</c:v>
                </c:pt>
                <c:pt idx="62">
                  <c:v>36.4</c:v>
                </c:pt>
                <c:pt idx="63">
                  <c:v>38.5</c:v>
                </c:pt>
                <c:pt idx="64">
                  <c:v>38.9</c:v>
                </c:pt>
                <c:pt idx="65">
                  <c:v>38.6</c:v>
                </c:pt>
                <c:pt idx="66">
                  <c:v>38.799999999999997</c:v>
                </c:pt>
                <c:pt idx="67">
                  <c:v>42.1</c:v>
                </c:pt>
                <c:pt idx="68">
                  <c:v>38.5</c:v>
                </c:pt>
                <c:pt idx="69">
                  <c:v>40.5</c:v>
                </c:pt>
                <c:pt idx="70">
                  <c:v>39.9</c:v>
                </c:pt>
                <c:pt idx="71">
                  <c:v>39.9</c:v>
                </c:pt>
                <c:pt idx="72">
                  <c:v>39.6</c:v>
                </c:pt>
                <c:pt idx="73">
                  <c:v>37.200000000000003</c:v>
                </c:pt>
                <c:pt idx="74">
                  <c:v>30.6</c:v>
                </c:pt>
                <c:pt idx="75">
                  <c:v>39</c:v>
                </c:pt>
                <c:pt idx="76">
                  <c:v>38.5</c:v>
                </c:pt>
                <c:pt idx="77">
                  <c:v>38.4</c:v>
                </c:pt>
                <c:pt idx="78">
                  <c:v>40.4</c:v>
                </c:pt>
                <c:pt idx="79">
                  <c:v>42</c:v>
                </c:pt>
                <c:pt idx="80">
                  <c:v>43.2</c:v>
                </c:pt>
                <c:pt idx="81">
                  <c:v>42.5</c:v>
                </c:pt>
                <c:pt idx="82">
                  <c:v>43.2</c:v>
                </c:pt>
                <c:pt idx="83">
                  <c:v>41.5</c:v>
                </c:pt>
                <c:pt idx="84">
                  <c:v>42.4</c:v>
                </c:pt>
                <c:pt idx="85">
                  <c:v>40.299999999999997</c:v>
                </c:pt>
                <c:pt idx="86">
                  <c:v>41.5</c:v>
                </c:pt>
                <c:pt idx="87">
                  <c:v>39.299999999999997</c:v>
                </c:pt>
                <c:pt idx="88">
                  <c:v>39.4</c:v>
                </c:pt>
                <c:pt idx="89">
                  <c:v>38.4</c:v>
                </c:pt>
                <c:pt idx="90">
                  <c:v>33.4</c:v>
                </c:pt>
                <c:pt idx="91">
                  <c:v>37.1</c:v>
                </c:pt>
                <c:pt idx="92">
                  <c:v>40.200000000000003</c:v>
                </c:pt>
                <c:pt idx="93">
                  <c:v>40.200000000000003</c:v>
                </c:pt>
                <c:pt idx="94">
                  <c:v>35.5</c:v>
                </c:pt>
                <c:pt idx="95">
                  <c:v>40</c:v>
                </c:pt>
                <c:pt idx="96">
                  <c:v>37.1</c:v>
                </c:pt>
                <c:pt idx="97">
                  <c:v>34.799999999999997</c:v>
                </c:pt>
                <c:pt idx="98">
                  <c:v>37.1</c:v>
                </c:pt>
                <c:pt idx="99">
                  <c:v>31.8</c:v>
                </c:pt>
                <c:pt idx="100">
                  <c:v>29.9</c:v>
                </c:pt>
                <c:pt idx="101">
                  <c:v>26.6</c:v>
                </c:pt>
                <c:pt idx="102">
                  <c:v>25.6</c:v>
                </c:pt>
                <c:pt idx="103">
                  <c:v>29.5</c:v>
                </c:pt>
                <c:pt idx="104">
                  <c:v>26.5</c:v>
                </c:pt>
                <c:pt idx="105">
                  <c:v>26</c:v>
                </c:pt>
                <c:pt idx="106">
                  <c:v>30.7</c:v>
                </c:pt>
                <c:pt idx="107">
                  <c:v>31</c:v>
                </c:pt>
                <c:pt idx="108">
                  <c:v>31.4</c:v>
                </c:pt>
                <c:pt idx="109">
                  <c:v>35.6</c:v>
                </c:pt>
                <c:pt idx="110">
                  <c:v>26.3</c:v>
                </c:pt>
                <c:pt idx="111">
                  <c:v>26.3</c:v>
                </c:pt>
                <c:pt idx="112">
                  <c:v>28.9</c:v>
                </c:pt>
                <c:pt idx="113">
                  <c:v>32.299999999999997</c:v>
                </c:pt>
                <c:pt idx="114">
                  <c:v>43.6</c:v>
                </c:pt>
                <c:pt idx="115">
                  <c:v>41</c:v>
                </c:pt>
                <c:pt idx="116">
                  <c:v>38.200000000000003</c:v>
                </c:pt>
                <c:pt idx="117">
                  <c:v>31.5</c:v>
                </c:pt>
                <c:pt idx="118">
                  <c:v>27.1</c:v>
                </c:pt>
                <c:pt idx="119">
                  <c:v>27.1</c:v>
                </c:pt>
                <c:pt idx="120">
                  <c:v>24.9</c:v>
                </c:pt>
                <c:pt idx="121">
                  <c:v>34.700000000000003</c:v>
                </c:pt>
                <c:pt idx="122">
                  <c:v>35.6</c:v>
                </c:pt>
                <c:pt idx="123">
                  <c:v>31.8</c:v>
                </c:pt>
                <c:pt idx="124">
                  <c:v>34.4</c:v>
                </c:pt>
                <c:pt idx="125">
                  <c:v>30.3</c:v>
                </c:pt>
                <c:pt idx="126">
                  <c:v>50</c:v>
                </c:pt>
                <c:pt idx="127">
                  <c:v>58</c:v>
                </c:pt>
                <c:pt idx="128">
                  <c:v>53.6</c:v>
                </c:pt>
                <c:pt idx="129">
                  <c:v>50.7</c:v>
                </c:pt>
                <c:pt idx="130">
                  <c:v>25.6</c:v>
                </c:pt>
                <c:pt idx="131">
                  <c:v>13.15</c:v>
                </c:pt>
              </c:numCache>
            </c:numRef>
          </c:xVal>
          <c:yVal>
            <c:numRef>
              <c:f>WORKING!$B$2:$B$133</c:f>
              <c:numCache>
                <c:formatCode>General</c:formatCode>
                <c:ptCount val="132"/>
                <c:pt idx="0">
                  <c:v>58</c:v>
                </c:pt>
                <c:pt idx="1">
                  <c:v>63</c:v>
                </c:pt>
                <c:pt idx="2">
                  <c:v>71</c:v>
                </c:pt>
                <c:pt idx="3">
                  <c:v>95</c:v>
                </c:pt>
                <c:pt idx="4">
                  <c:v>99</c:v>
                </c:pt>
                <c:pt idx="5">
                  <c:v>104.5</c:v>
                </c:pt>
                <c:pt idx="6">
                  <c:v>110</c:v>
                </c:pt>
                <c:pt idx="7">
                  <c:v>233</c:v>
                </c:pt>
                <c:pt idx="8">
                  <c:v>240</c:v>
                </c:pt>
                <c:pt idx="9">
                  <c:v>246.5</c:v>
                </c:pt>
                <c:pt idx="10">
                  <c:v>251.5</c:v>
                </c:pt>
                <c:pt idx="11">
                  <c:v>258</c:v>
                </c:pt>
                <c:pt idx="12">
                  <c:v>265</c:v>
                </c:pt>
                <c:pt idx="13">
                  <c:v>271</c:v>
                </c:pt>
                <c:pt idx="14">
                  <c:v>278</c:v>
                </c:pt>
                <c:pt idx="15">
                  <c:v>285</c:v>
                </c:pt>
                <c:pt idx="16">
                  <c:v>290</c:v>
                </c:pt>
                <c:pt idx="17">
                  <c:v>297</c:v>
                </c:pt>
                <c:pt idx="18">
                  <c:v>303</c:v>
                </c:pt>
                <c:pt idx="19">
                  <c:v>309</c:v>
                </c:pt>
                <c:pt idx="20">
                  <c:v>316</c:v>
                </c:pt>
                <c:pt idx="21">
                  <c:v>320.5</c:v>
                </c:pt>
                <c:pt idx="22">
                  <c:v>326.5</c:v>
                </c:pt>
                <c:pt idx="23">
                  <c:v>332</c:v>
                </c:pt>
                <c:pt idx="24">
                  <c:v>339</c:v>
                </c:pt>
                <c:pt idx="25">
                  <c:v>345</c:v>
                </c:pt>
                <c:pt idx="26">
                  <c:v>351.5</c:v>
                </c:pt>
                <c:pt idx="27">
                  <c:v>358</c:v>
                </c:pt>
                <c:pt idx="28">
                  <c:v>365.5</c:v>
                </c:pt>
                <c:pt idx="29">
                  <c:v>370</c:v>
                </c:pt>
                <c:pt idx="30">
                  <c:v>377</c:v>
                </c:pt>
                <c:pt idx="31">
                  <c:v>383</c:v>
                </c:pt>
                <c:pt idx="32">
                  <c:v>389</c:v>
                </c:pt>
                <c:pt idx="33">
                  <c:v>396</c:v>
                </c:pt>
                <c:pt idx="34">
                  <c:v>403</c:v>
                </c:pt>
                <c:pt idx="35">
                  <c:v>409</c:v>
                </c:pt>
                <c:pt idx="36">
                  <c:v>416.5</c:v>
                </c:pt>
                <c:pt idx="37">
                  <c:v>422</c:v>
                </c:pt>
                <c:pt idx="38">
                  <c:v>429</c:v>
                </c:pt>
                <c:pt idx="39">
                  <c:v>435</c:v>
                </c:pt>
                <c:pt idx="40">
                  <c:v>440.5</c:v>
                </c:pt>
                <c:pt idx="41">
                  <c:v>447.5</c:v>
                </c:pt>
                <c:pt idx="42">
                  <c:v>453</c:v>
                </c:pt>
                <c:pt idx="43">
                  <c:v>459</c:v>
                </c:pt>
                <c:pt idx="44">
                  <c:v>466</c:v>
                </c:pt>
                <c:pt idx="45">
                  <c:v>473</c:v>
                </c:pt>
                <c:pt idx="46">
                  <c:v>479</c:v>
                </c:pt>
                <c:pt idx="47">
                  <c:v>486</c:v>
                </c:pt>
                <c:pt idx="48">
                  <c:v>492</c:v>
                </c:pt>
                <c:pt idx="49">
                  <c:v>499</c:v>
                </c:pt>
                <c:pt idx="50">
                  <c:v>506</c:v>
                </c:pt>
                <c:pt idx="51">
                  <c:v>512</c:v>
                </c:pt>
                <c:pt idx="52">
                  <c:v>518.5</c:v>
                </c:pt>
                <c:pt idx="53">
                  <c:v>525</c:v>
                </c:pt>
                <c:pt idx="54">
                  <c:v>531.5</c:v>
                </c:pt>
                <c:pt idx="55">
                  <c:v>537.5</c:v>
                </c:pt>
                <c:pt idx="56">
                  <c:v>544.5</c:v>
                </c:pt>
                <c:pt idx="57">
                  <c:v>550.5</c:v>
                </c:pt>
                <c:pt idx="58">
                  <c:v>557</c:v>
                </c:pt>
                <c:pt idx="59">
                  <c:v>563</c:v>
                </c:pt>
                <c:pt idx="60">
                  <c:v>569.5</c:v>
                </c:pt>
                <c:pt idx="61">
                  <c:v>577</c:v>
                </c:pt>
                <c:pt idx="62">
                  <c:v>583</c:v>
                </c:pt>
                <c:pt idx="63">
                  <c:v>589.5</c:v>
                </c:pt>
                <c:pt idx="64">
                  <c:v>596.5</c:v>
                </c:pt>
                <c:pt idx="65">
                  <c:v>603</c:v>
                </c:pt>
                <c:pt idx="66">
                  <c:v>609</c:v>
                </c:pt>
                <c:pt idx="67">
                  <c:v>616</c:v>
                </c:pt>
                <c:pt idx="68">
                  <c:v>622</c:v>
                </c:pt>
                <c:pt idx="69">
                  <c:v>628</c:v>
                </c:pt>
                <c:pt idx="70">
                  <c:v>635.5</c:v>
                </c:pt>
                <c:pt idx="71">
                  <c:v>643</c:v>
                </c:pt>
                <c:pt idx="72">
                  <c:v>648</c:v>
                </c:pt>
                <c:pt idx="73">
                  <c:v>655.5</c:v>
                </c:pt>
                <c:pt idx="74">
                  <c:v>661</c:v>
                </c:pt>
                <c:pt idx="75">
                  <c:v>668</c:v>
                </c:pt>
                <c:pt idx="76">
                  <c:v>674.5</c:v>
                </c:pt>
                <c:pt idx="77">
                  <c:v>680.5</c:v>
                </c:pt>
                <c:pt idx="78">
                  <c:v>689</c:v>
                </c:pt>
                <c:pt idx="79">
                  <c:v>696.5</c:v>
                </c:pt>
                <c:pt idx="80">
                  <c:v>703</c:v>
                </c:pt>
                <c:pt idx="81">
                  <c:v>709</c:v>
                </c:pt>
                <c:pt idx="82">
                  <c:v>715.5</c:v>
                </c:pt>
                <c:pt idx="83">
                  <c:v>721.5</c:v>
                </c:pt>
                <c:pt idx="84">
                  <c:v>728.5</c:v>
                </c:pt>
                <c:pt idx="85">
                  <c:v>735</c:v>
                </c:pt>
                <c:pt idx="86">
                  <c:v>741</c:v>
                </c:pt>
                <c:pt idx="87">
                  <c:v>748</c:v>
                </c:pt>
                <c:pt idx="88">
                  <c:v>755</c:v>
                </c:pt>
                <c:pt idx="89">
                  <c:v>761.5</c:v>
                </c:pt>
                <c:pt idx="90">
                  <c:v>768.5</c:v>
                </c:pt>
                <c:pt idx="91">
                  <c:v>775</c:v>
                </c:pt>
                <c:pt idx="92">
                  <c:v>781</c:v>
                </c:pt>
                <c:pt idx="93">
                  <c:v>788</c:v>
                </c:pt>
                <c:pt idx="94">
                  <c:v>794.5</c:v>
                </c:pt>
                <c:pt idx="95">
                  <c:v>800.5</c:v>
                </c:pt>
                <c:pt idx="96">
                  <c:v>807</c:v>
                </c:pt>
                <c:pt idx="97">
                  <c:v>813</c:v>
                </c:pt>
                <c:pt idx="98">
                  <c:v>819</c:v>
                </c:pt>
                <c:pt idx="99">
                  <c:v>826.5</c:v>
                </c:pt>
                <c:pt idx="100">
                  <c:v>833</c:v>
                </c:pt>
                <c:pt idx="101">
                  <c:v>839</c:v>
                </c:pt>
                <c:pt idx="102">
                  <c:v>845.5</c:v>
                </c:pt>
                <c:pt idx="103">
                  <c:v>852</c:v>
                </c:pt>
                <c:pt idx="104">
                  <c:v>859</c:v>
                </c:pt>
                <c:pt idx="105">
                  <c:v>865</c:v>
                </c:pt>
                <c:pt idx="106">
                  <c:v>870.5</c:v>
                </c:pt>
                <c:pt idx="107">
                  <c:v>876.5</c:v>
                </c:pt>
                <c:pt idx="108">
                  <c:v>883</c:v>
                </c:pt>
                <c:pt idx="109">
                  <c:v>889</c:v>
                </c:pt>
                <c:pt idx="110">
                  <c:v>896.5</c:v>
                </c:pt>
                <c:pt idx="111">
                  <c:v>903</c:v>
                </c:pt>
                <c:pt idx="112">
                  <c:v>909</c:v>
                </c:pt>
                <c:pt idx="113">
                  <c:v>916</c:v>
                </c:pt>
                <c:pt idx="114">
                  <c:v>923</c:v>
                </c:pt>
                <c:pt idx="115">
                  <c:v>929</c:v>
                </c:pt>
                <c:pt idx="116">
                  <c:v>936</c:v>
                </c:pt>
                <c:pt idx="117">
                  <c:v>943</c:v>
                </c:pt>
                <c:pt idx="118">
                  <c:v>949</c:v>
                </c:pt>
                <c:pt idx="119">
                  <c:v>956</c:v>
                </c:pt>
                <c:pt idx="120">
                  <c:v>963</c:v>
                </c:pt>
                <c:pt idx="121">
                  <c:v>969.5</c:v>
                </c:pt>
                <c:pt idx="122">
                  <c:v>977</c:v>
                </c:pt>
                <c:pt idx="123">
                  <c:v>983</c:v>
                </c:pt>
                <c:pt idx="124">
                  <c:v>990</c:v>
                </c:pt>
                <c:pt idx="125">
                  <c:v>996</c:v>
                </c:pt>
                <c:pt idx="126">
                  <c:v>997</c:v>
                </c:pt>
                <c:pt idx="127">
                  <c:v>1004</c:v>
                </c:pt>
                <c:pt idx="128">
                  <c:v>1010</c:v>
                </c:pt>
                <c:pt idx="129">
                  <c:v>1017.5</c:v>
                </c:pt>
                <c:pt idx="130">
                  <c:v>1023</c:v>
                </c:pt>
                <c:pt idx="131">
                  <c:v>1030.5</c:v>
                </c:pt>
              </c:numCache>
            </c:numRef>
          </c:yVal>
        </c:ser>
        <c:axId val="49804416"/>
        <c:axId val="49765760"/>
      </c:scatterChart>
      <c:valAx>
        <c:axId val="49804416"/>
        <c:scaling>
          <c:orientation val="minMax"/>
          <c:max val="60"/>
          <c:min val="0"/>
        </c:scaling>
        <c:axPos val="t"/>
        <c:majorGridlines/>
        <c:numFmt formatCode="General" sourceLinked="1"/>
        <c:tickLblPos val="nextTo"/>
        <c:crossAx val="49765760"/>
        <c:crosses val="autoZero"/>
        <c:crossBetween val="midCat"/>
        <c:majorUnit val="5"/>
      </c:valAx>
      <c:valAx>
        <c:axId val="49765760"/>
        <c:scaling>
          <c:orientation val="maxMin"/>
          <c:max val="1053"/>
          <c:min val="0"/>
        </c:scaling>
        <c:axPos val="l"/>
        <c:majorGridlines/>
        <c:numFmt formatCode="General" sourceLinked="1"/>
        <c:tickLblPos val="nextTo"/>
        <c:crossAx val="49804416"/>
        <c:crosses val="autoZero"/>
        <c:crossBetween val="midCat"/>
        <c:majorUnit val="50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198120</xdr:colOff>
      <xdr:row>4</xdr:row>
      <xdr:rowOff>91440</xdr:rowOff>
    </xdr:from>
    <xdr:to>
      <xdr:col>17</xdr:col>
      <xdr:colOff>99060</xdr:colOff>
      <xdr:row>58</xdr:row>
      <xdr:rowOff>22860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41"/>
  <sheetViews>
    <sheetView workbookViewId="0">
      <selection activeCell="A9" sqref="A9:Z141"/>
    </sheetView>
  </sheetViews>
  <sheetFormatPr defaultRowHeight="14.4"/>
  <sheetData>
    <row r="1" spans="1:26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spans="1:26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</row>
    <row r="3" spans="1:26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</row>
    <row r="4" spans="1:26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</row>
    <row r="5" spans="1:26">
      <c r="A5" s="43" t="s">
        <v>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</row>
    <row r="6" spans="1:26">
      <c r="A6" s="43" t="s">
        <v>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</row>
    <row r="7" spans="1:26">
      <c r="A7" s="43" t="s">
        <v>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</row>
    <row r="8" spans="1:26">
      <c r="A8" s="43"/>
      <c r="B8" s="43" t="s">
        <v>7</v>
      </c>
      <c r="C8" s="43" t="s">
        <v>8</v>
      </c>
      <c r="D8" s="43" t="s">
        <v>8</v>
      </c>
      <c r="E8" s="43" t="s">
        <v>8</v>
      </c>
      <c r="F8" s="43" t="s">
        <v>8</v>
      </c>
      <c r="G8" s="43" t="s">
        <v>8</v>
      </c>
      <c r="H8" s="43" t="s">
        <v>8</v>
      </c>
      <c r="I8" s="43" t="s">
        <v>8</v>
      </c>
      <c r="J8" s="43" t="s">
        <v>8</v>
      </c>
      <c r="K8" s="43" t="s">
        <v>8</v>
      </c>
      <c r="L8" s="43" t="s">
        <v>8</v>
      </c>
      <c r="M8" s="43" t="s">
        <v>8</v>
      </c>
      <c r="N8" s="43" t="s">
        <v>8</v>
      </c>
      <c r="O8" s="43" t="s">
        <v>8</v>
      </c>
      <c r="P8" s="43" t="s">
        <v>9</v>
      </c>
      <c r="Q8" s="43" t="s">
        <v>10</v>
      </c>
      <c r="R8" s="43" t="s">
        <v>11</v>
      </c>
      <c r="S8" s="43" t="s">
        <v>11</v>
      </c>
      <c r="T8" s="43" t="s">
        <v>11</v>
      </c>
      <c r="U8" s="43" t="s">
        <v>11</v>
      </c>
      <c r="V8" s="43" t="s">
        <v>11</v>
      </c>
      <c r="W8" s="43" t="s">
        <v>11</v>
      </c>
      <c r="X8" s="43" t="s">
        <v>11</v>
      </c>
      <c r="Y8" s="43" t="s">
        <v>11</v>
      </c>
      <c r="Z8" s="43" t="s">
        <v>11</v>
      </c>
    </row>
    <row r="9" spans="1:26">
      <c r="A9" s="43" t="s">
        <v>12</v>
      </c>
      <c r="B9" s="43" t="s">
        <v>13</v>
      </c>
      <c r="C9" s="43" t="s">
        <v>14</v>
      </c>
      <c r="D9" s="43" t="s">
        <v>15</v>
      </c>
      <c r="E9" s="43" t="s">
        <v>16</v>
      </c>
      <c r="F9" s="43" t="s">
        <v>17</v>
      </c>
      <c r="G9" s="43" t="s">
        <v>18</v>
      </c>
      <c r="H9" s="43" t="s">
        <v>19</v>
      </c>
      <c r="I9" s="43" t="s">
        <v>20</v>
      </c>
      <c r="J9" s="43" t="s">
        <v>21</v>
      </c>
      <c r="K9" s="43" t="s">
        <v>22</v>
      </c>
      <c r="L9" s="43" t="s">
        <v>23</v>
      </c>
      <c r="M9" s="43" t="s">
        <v>24</v>
      </c>
      <c r="N9" s="43" t="s">
        <v>25</v>
      </c>
      <c r="O9" s="43" t="s">
        <v>26</v>
      </c>
      <c r="P9" s="43" t="s">
        <v>27</v>
      </c>
      <c r="Q9" s="43" t="s">
        <v>28</v>
      </c>
      <c r="R9" s="43" t="s">
        <v>29</v>
      </c>
      <c r="S9" s="43" t="s">
        <v>30</v>
      </c>
      <c r="T9" s="43" t="s">
        <v>31</v>
      </c>
      <c r="U9" s="43" t="s">
        <v>32</v>
      </c>
      <c r="V9" s="43" t="s">
        <v>33</v>
      </c>
      <c r="W9" s="43" t="s">
        <v>34</v>
      </c>
      <c r="X9" s="43" t="s">
        <v>35</v>
      </c>
      <c r="Y9" s="43" t="s">
        <v>36</v>
      </c>
      <c r="Z9" s="43" t="s">
        <v>37</v>
      </c>
    </row>
    <row r="10" spans="1:26">
      <c r="A10" s="43" t="s">
        <v>38</v>
      </c>
      <c r="B10" s="43">
        <v>1.65</v>
      </c>
      <c r="C10" s="43">
        <v>46.6</v>
      </c>
      <c r="D10" s="43">
        <v>25.2</v>
      </c>
      <c r="E10" s="43">
        <v>6.19</v>
      </c>
      <c r="F10" s="43">
        <v>11.25</v>
      </c>
      <c r="G10" s="43">
        <v>4.0199999999999996</v>
      </c>
      <c r="H10" s="43">
        <v>2.68</v>
      </c>
      <c r="I10" s="43">
        <v>0.69</v>
      </c>
      <c r="J10" s="43">
        <v>0.02</v>
      </c>
      <c r="K10" s="43">
        <v>0.6</v>
      </c>
      <c r="L10" s="43">
        <v>7.0000000000000007E-2</v>
      </c>
      <c r="M10" s="43">
        <v>0.04</v>
      </c>
      <c r="N10" s="43">
        <v>0.05</v>
      </c>
      <c r="O10" s="43">
        <v>0.01</v>
      </c>
      <c r="P10" s="43">
        <v>2.48</v>
      </c>
      <c r="Q10" s="43">
        <v>99.9</v>
      </c>
      <c r="R10" s="43">
        <v>0.5</v>
      </c>
      <c r="S10" s="43">
        <v>21</v>
      </c>
      <c r="T10" s="43" t="s">
        <v>39</v>
      </c>
      <c r="U10" s="43">
        <v>32</v>
      </c>
      <c r="V10" s="43">
        <v>187</v>
      </c>
      <c r="W10" s="43">
        <v>1</v>
      </c>
      <c r="X10" s="43">
        <v>133</v>
      </c>
      <c r="Y10" s="43">
        <v>3</v>
      </c>
      <c r="Z10" s="43">
        <v>43</v>
      </c>
    </row>
    <row r="11" spans="1:26">
      <c r="A11" s="43" t="s">
        <v>40</v>
      </c>
      <c r="B11" s="43">
        <v>6.86</v>
      </c>
      <c r="C11" s="43">
        <v>34</v>
      </c>
      <c r="D11" s="43">
        <v>8.66</v>
      </c>
      <c r="E11" s="43">
        <v>26.1</v>
      </c>
      <c r="F11" s="43">
        <v>4.29</v>
      </c>
      <c r="G11" s="43">
        <v>11.2</v>
      </c>
      <c r="H11" s="43">
        <v>1.1000000000000001</v>
      </c>
      <c r="I11" s="43">
        <v>0.89</v>
      </c>
      <c r="J11" s="43">
        <v>7.0000000000000007E-2</v>
      </c>
      <c r="K11" s="43">
        <v>11</v>
      </c>
      <c r="L11" s="43">
        <v>0.23</v>
      </c>
      <c r="M11" s="43">
        <v>0.2</v>
      </c>
      <c r="N11" s="43">
        <v>0.02</v>
      </c>
      <c r="O11" s="43">
        <v>0.02</v>
      </c>
      <c r="P11" s="43">
        <v>2</v>
      </c>
      <c r="Q11" s="43">
        <v>99.8</v>
      </c>
      <c r="R11" s="43">
        <v>0.9</v>
      </c>
      <c r="S11" s="43">
        <v>15</v>
      </c>
      <c r="T11" s="43" t="s">
        <v>39</v>
      </c>
      <c r="U11" s="43">
        <v>102</v>
      </c>
      <c r="V11" s="43">
        <v>1740</v>
      </c>
      <c r="W11" s="43">
        <v>2</v>
      </c>
      <c r="X11" s="43">
        <v>477</v>
      </c>
      <c r="Y11" s="43">
        <v>4</v>
      </c>
      <c r="Z11" s="43">
        <v>140</v>
      </c>
    </row>
    <row r="12" spans="1:26">
      <c r="A12" s="43" t="s">
        <v>41</v>
      </c>
      <c r="B12" s="43">
        <v>4.63</v>
      </c>
      <c r="C12" s="43">
        <v>47.5</v>
      </c>
      <c r="D12" s="43">
        <v>25.5</v>
      </c>
      <c r="E12" s="43">
        <v>5.82</v>
      </c>
      <c r="F12" s="43">
        <v>11.25</v>
      </c>
      <c r="G12" s="43">
        <v>4.7300000000000004</v>
      </c>
      <c r="H12" s="43">
        <v>2.6</v>
      </c>
      <c r="I12" s="43">
        <v>0.76</v>
      </c>
      <c r="J12" s="43">
        <v>0.02</v>
      </c>
      <c r="K12" s="43">
        <v>0.35</v>
      </c>
      <c r="L12" s="43">
        <v>0.06</v>
      </c>
      <c r="M12" s="43">
        <v>0.02</v>
      </c>
      <c r="N12" s="43">
        <v>0.05</v>
      </c>
      <c r="O12" s="43">
        <v>0.01</v>
      </c>
      <c r="P12" s="43">
        <v>2.35</v>
      </c>
      <c r="Q12" s="43">
        <v>101</v>
      </c>
      <c r="R12" s="43" t="s">
        <v>39</v>
      </c>
      <c r="S12" s="43">
        <v>7</v>
      </c>
      <c r="T12" s="43" t="s">
        <v>39</v>
      </c>
      <c r="U12" s="43">
        <v>30</v>
      </c>
      <c r="V12" s="43">
        <v>88</v>
      </c>
      <c r="W12" s="43">
        <v>1</v>
      </c>
      <c r="X12" s="43">
        <v>123</v>
      </c>
      <c r="Y12" s="43">
        <v>7</v>
      </c>
      <c r="Z12" s="43">
        <v>40</v>
      </c>
    </row>
    <row r="13" spans="1:26">
      <c r="A13" s="43" t="s">
        <v>42</v>
      </c>
      <c r="B13" s="43">
        <v>3.58</v>
      </c>
      <c r="C13" s="43">
        <v>47.7</v>
      </c>
      <c r="D13" s="43">
        <v>25.3</v>
      </c>
      <c r="E13" s="43">
        <v>6.18</v>
      </c>
      <c r="F13" s="43">
        <v>12.15</v>
      </c>
      <c r="G13" s="43">
        <v>4.25</v>
      </c>
      <c r="H13" s="43">
        <v>2.63</v>
      </c>
      <c r="I13" s="43">
        <v>0.53</v>
      </c>
      <c r="J13" s="43">
        <v>0.03</v>
      </c>
      <c r="K13" s="43">
        <v>0.51</v>
      </c>
      <c r="L13" s="43">
        <v>0.06</v>
      </c>
      <c r="M13" s="43">
        <v>0.02</v>
      </c>
      <c r="N13" s="43">
        <v>0.05</v>
      </c>
      <c r="O13" s="43">
        <v>0.01</v>
      </c>
      <c r="P13" s="43">
        <v>1.6</v>
      </c>
      <c r="Q13" s="43">
        <v>101</v>
      </c>
      <c r="R13" s="43" t="s">
        <v>39</v>
      </c>
      <c r="S13" s="43">
        <v>9</v>
      </c>
      <c r="T13" s="43" t="s">
        <v>39</v>
      </c>
      <c r="U13" s="43">
        <v>31</v>
      </c>
      <c r="V13" s="43">
        <v>125</v>
      </c>
      <c r="W13" s="43">
        <v>1</v>
      </c>
      <c r="X13" s="43">
        <v>133</v>
      </c>
      <c r="Y13" s="43">
        <v>6</v>
      </c>
      <c r="Z13" s="43">
        <v>42</v>
      </c>
    </row>
    <row r="14" spans="1:26">
      <c r="A14" s="43" t="s">
        <v>43</v>
      </c>
      <c r="B14" s="43">
        <v>5.3</v>
      </c>
      <c r="C14" s="43">
        <v>35.5</v>
      </c>
      <c r="D14" s="43">
        <v>8.52</v>
      </c>
      <c r="E14" s="43">
        <v>27.8</v>
      </c>
      <c r="F14" s="43">
        <v>4.6100000000000003</v>
      </c>
      <c r="G14" s="43">
        <v>16.3</v>
      </c>
      <c r="H14" s="43">
        <v>0.72</v>
      </c>
      <c r="I14" s="43">
        <v>0.28000000000000003</v>
      </c>
      <c r="J14" s="43">
        <v>0.17</v>
      </c>
      <c r="K14" s="43">
        <v>2.99</v>
      </c>
      <c r="L14" s="43">
        <v>0.26</v>
      </c>
      <c r="M14" s="43">
        <v>7.0000000000000007E-2</v>
      </c>
      <c r="N14" s="43">
        <v>0.02</v>
      </c>
      <c r="O14" s="43">
        <v>0.01</v>
      </c>
      <c r="P14" s="43">
        <v>2.06</v>
      </c>
      <c r="Q14" s="43">
        <v>99.3</v>
      </c>
      <c r="R14" s="43" t="s">
        <v>39</v>
      </c>
      <c r="S14" s="43">
        <v>6</v>
      </c>
      <c r="T14" s="43" t="s">
        <v>39</v>
      </c>
      <c r="U14" s="43">
        <v>1</v>
      </c>
      <c r="V14" s="43">
        <v>7</v>
      </c>
      <c r="W14" s="43">
        <v>1</v>
      </c>
      <c r="X14" s="43">
        <v>9</v>
      </c>
      <c r="Y14" s="43">
        <v>2</v>
      </c>
      <c r="Z14" s="43">
        <v>3</v>
      </c>
    </row>
    <row r="15" spans="1:26">
      <c r="A15" s="43" t="s">
        <v>44</v>
      </c>
      <c r="B15" s="43">
        <v>5.48</v>
      </c>
      <c r="C15" s="43">
        <v>40.6</v>
      </c>
      <c r="D15" s="43">
        <v>16.3</v>
      </c>
      <c r="E15" s="43">
        <v>18.25</v>
      </c>
      <c r="F15" s="43">
        <v>7.6</v>
      </c>
      <c r="G15" s="43">
        <v>12</v>
      </c>
      <c r="H15" s="43">
        <v>1.39</v>
      </c>
      <c r="I15" s="43">
        <v>0.31</v>
      </c>
      <c r="J15" s="43">
        <v>0.09</v>
      </c>
      <c r="K15" s="43">
        <v>1.2</v>
      </c>
      <c r="L15" s="43">
        <v>0.17</v>
      </c>
      <c r="M15" s="43">
        <v>0.05</v>
      </c>
      <c r="N15" s="43">
        <v>0.03</v>
      </c>
      <c r="O15" s="43">
        <v>0.01</v>
      </c>
      <c r="P15" s="43">
        <v>1.88</v>
      </c>
      <c r="Q15" s="43">
        <v>99.9</v>
      </c>
      <c r="R15" s="43" t="s">
        <v>39</v>
      </c>
      <c r="S15" s="43" t="s">
        <v>45</v>
      </c>
      <c r="T15" s="43" t="s">
        <v>39</v>
      </c>
      <c r="U15" s="43">
        <v>93</v>
      </c>
      <c r="V15" s="43">
        <v>600</v>
      </c>
      <c r="W15" s="43">
        <v>1</v>
      </c>
      <c r="X15" s="43">
        <v>413</v>
      </c>
      <c r="Y15" s="43">
        <v>4</v>
      </c>
      <c r="Z15" s="43">
        <v>111</v>
      </c>
    </row>
    <row r="16" spans="1:26">
      <c r="A16" s="43" t="s">
        <v>46</v>
      </c>
      <c r="B16" s="43">
        <v>6.62</v>
      </c>
      <c r="C16" s="43">
        <v>40.4</v>
      </c>
      <c r="D16" s="43">
        <v>18.45</v>
      </c>
      <c r="E16" s="43">
        <v>14.45</v>
      </c>
      <c r="F16" s="43">
        <v>8.01</v>
      </c>
      <c r="G16" s="43">
        <v>9.91</v>
      </c>
      <c r="H16" s="43">
        <v>1.68</v>
      </c>
      <c r="I16" s="43">
        <v>0.61</v>
      </c>
      <c r="J16" s="43">
        <v>0.14000000000000001</v>
      </c>
      <c r="K16" s="43">
        <v>1.31</v>
      </c>
      <c r="L16" s="43">
        <v>0.12</v>
      </c>
      <c r="M16" s="43">
        <v>0.03</v>
      </c>
      <c r="N16" s="43">
        <v>0.05</v>
      </c>
      <c r="O16" s="43">
        <v>0.01</v>
      </c>
      <c r="P16" s="43">
        <v>4.9000000000000004</v>
      </c>
      <c r="Q16" s="43">
        <v>100</v>
      </c>
      <c r="R16" s="43" t="s">
        <v>39</v>
      </c>
      <c r="S16" s="43">
        <v>10</v>
      </c>
      <c r="T16" s="43" t="s">
        <v>39</v>
      </c>
      <c r="U16" s="43">
        <v>74</v>
      </c>
      <c r="V16" s="43">
        <v>496</v>
      </c>
      <c r="W16" s="43">
        <v>1</v>
      </c>
      <c r="X16" s="43">
        <v>334</v>
      </c>
      <c r="Y16" s="43">
        <v>8</v>
      </c>
      <c r="Z16" s="43">
        <v>89</v>
      </c>
    </row>
    <row r="17" spans="1:26">
      <c r="A17" s="43" t="s">
        <v>49</v>
      </c>
      <c r="B17" s="43">
        <v>6.46</v>
      </c>
      <c r="C17" s="43">
        <v>37.5</v>
      </c>
      <c r="D17" s="43">
        <v>15.45</v>
      </c>
      <c r="E17" s="43">
        <v>19.149999999999999</v>
      </c>
      <c r="F17" s="43">
        <v>7.76</v>
      </c>
      <c r="G17" s="43">
        <v>9</v>
      </c>
      <c r="H17" s="43">
        <v>1.66</v>
      </c>
      <c r="I17" s="43">
        <v>0.31</v>
      </c>
      <c r="J17" s="43">
        <v>0.08</v>
      </c>
      <c r="K17" s="43">
        <v>6.82</v>
      </c>
      <c r="L17" s="43">
        <v>0.18</v>
      </c>
      <c r="M17" s="43">
        <v>0.08</v>
      </c>
      <c r="N17" s="43">
        <v>0.03</v>
      </c>
      <c r="O17" s="43">
        <v>0.01</v>
      </c>
      <c r="P17" s="43">
        <v>1.39</v>
      </c>
      <c r="Q17" s="43">
        <v>99.4</v>
      </c>
      <c r="R17" s="43">
        <v>0.5</v>
      </c>
      <c r="S17" s="43">
        <v>10</v>
      </c>
      <c r="T17" s="43" t="s">
        <v>39</v>
      </c>
      <c r="U17" s="43">
        <v>80</v>
      </c>
      <c r="V17" s="43">
        <v>1080</v>
      </c>
      <c r="W17" s="43">
        <v>1</v>
      </c>
      <c r="X17" s="43">
        <v>370</v>
      </c>
      <c r="Y17" s="43">
        <v>5</v>
      </c>
      <c r="Z17" s="43">
        <v>109</v>
      </c>
    </row>
    <row r="18" spans="1:26">
      <c r="A18" s="43" t="s">
        <v>50</v>
      </c>
      <c r="B18" s="43">
        <v>6.42</v>
      </c>
      <c r="C18" s="43">
        <v>27.5</v>
      </c>
      <c r="D18" s="43">
        <v>6.13</v>
      </c>
      <c r="E18" s="43">
        <v>31.3</v>
      </c>
      <c r="F18" s="43">
        <v>4.8</v>
      </c>
      <c r="G18" s="43">
        <v>12.15</v>
      </c>
      <c r="H18" s="43">
        <v>0.65</v>
      </c>
      <c r="I18" s="43">
        <v>0.23</v>
      </c>
      <c r="J18" s="43">
        <v>0.14000000000000001</v>
      </c>
      <c r="K18" s="43">
        <v>13.5</v>
      </c>
      <c r="L18" s="43">
        <v>0.27</v>
      </c>
      <c r="M18" s="43">
        <v>0.18</v>
      </c>
      <c r="N18" s="43">
        <v>0.01</v>
      </c>
      <c r="O18" s="43">
        <v>0.01</v>
      </c>
      <c r="P18" s="43">
        <v>1.7</v>
      </c>
      <c r="Q18" s="43">
        <v>98.6</v>
      </c>
      <c r="R18" s="43">
        <v>1.3</v>
      </c>
      <c r="S18" s="43">
        <v>13</v>
      </c>
      <c r="T18" s="43" t="s">
        <v>39</v>
      </c>
      <c r="U18" s="43">
        <v>118</v>
      </c>
      <c r="V18" s="43">
        <v>2890</v>
      </c>
      <c r="W18" s="43">
        <v>1</v>
      </c>
      <c r="X18" s="43">
        <v>613</v>
      </c>
      <c r="Y18" s="43">
        <v>5</v>
      </c>
      <c r="Z18" s="43">
        <v>171</v>
      </c>
    </row>
    <row r="19" spans="1:26">
      <c r="A19" s="43" t="s">
        <v>51</v>
      </c>
      <c r="B19" s="43">
        <v>5.47</v>
      </c>
      <c r="C19" s="43">
        <v>39.200000000000003</v>
      </c>
      <c r="D19" s="43">
        <v>17.25</v>
      </c>
      <c r="E19" s="43">
        <v>14.8</v>
      </c>
      <c r="F19" s="43">
        <v>8.2899999999999991</v>
      </c>
      <c r="G19" s="43">
        <v>9.4499999999999993</v>
      </c>
      <c r="H19" s="43">
        <v>1.72</v>
      </c>
      <c r="I19" s="43">
        <v>0.46</v>
      </c>
      <c r="J19" s="43">
        <v>0.06</v>
      </c>
      <c r="K19" s="43">
        <v>3.15</v>
      </c>
      <c r="L19" s="43">
        <v>0.14000000000000001</v>
      </c>
      <c r="M19" s="43">
        <v>0.11</v>
      </c>
      <c r="N19" s="43">
        <v>0.03</v>
      </c>
      <c r="O19" s="43">
        <v>0.01</v>
      </c>
      <c r="P19" s="43">
        <v>4.2699999999999996</v>
      </c>
      <c r="Q19" s="43">
        <v>98.9</v>
      </c>
      <c r="R19" s="43" t="s">
        <v>39</v>
      </c>
      <c r="S19" s="43">
        <v>12</v>
      </c>
      <c r="T19" s="43" t="s">
        <v>39</v>
      </c>
      <c r="U19" s="43">
        <v>76</v>
      </c>
      <c r="V19" s="43">
        <v>721</v>
      </c>
      <c r="W19" s="43">
        <v>1</v>
      </c>
      <c r="X19" s="43">
        <v>344</v>
      </c>
      <c r="Y19" s="43">
        <v>5</v>
      </c>
      <c r="Z19" s="43">
        <v>97</v>
      </c>
    </row>
    <row r="20" spans="1:26">
      <c r="A20" s="43" t="s">
        <v>52</v>
      </c>
      <c r="B20" s="43">
        <v>6</v>
      </c>
      <c r="C20" s="43">
        <v>36.4</v>
      </c>
      <c r="D20" s="43">
        <v>9.42</v>
      </c>
      <c r="E20" s="43">
        <v>25.5</v>
      </c>
      <c r="F20" s="43">
        <v>4.42</v>
      </c>
      <c r="G20" s="43">
        <v>17.899999999999999</v>
      </c>
      <c r="H20" s="43">
        <v>0.89</v>
      </c>
      <c r="I20" s="43">
        <v>0.09</v>
      </c>
      <c r="J20" s="43">
        <v>0.18</v>
      </c>
      <c r="K20" s="43">
        <v>1.5</v>
      </c>
      <c r="L20" s="43">
        <v>0.23</v>
      </c>
      <c r="M20" s="43">
        <v>0.1</v>
      </c>
      <c r="N20" s="43">
        <v>0.02</v>
      </c>
      <c r="O20" s="43" t="s">
        <v>47</v>
      </c>
      <c r="P20" s="43">
        <v>3.73</v>
      </c>
      <c r="Q20" s="43">
        <v>100.5</v>
      </c>
      <c r="R20" s="43" t="s">
        <v>39</v>
      </c>
      <c r="S20" s="43">
        <v>16</v>
      </c>
      <c r="T20" s="43" t="s">
        <v>39</v>
      </c>
      <c r="U20" s="43">
        <v>140</v>
      </c>
      <c r="V20" s="43">
        <v>334</v>
      </c>
      <c r="W20" s="43">
        <v>1</v>
      </c>
      <c r="X20" s="43">
        <v>711</v>
      </c>
      <c r="Y20" s="43">
        <v>4</v>
      </c>
      <c r="Z20" s="43">
        <v>165</v>
      </c>
    </row>
    <row r="21" spans="1:26">
      <c r="A21" s="43" t="s">
        <v>53</v>
      </c>
      <c r="B21" s="43">
        <v>6.62</v>
      </c>
      <c r="C21" s="43">
        <v>37.299999999999997</v>
      </c>
      <c r="D21" s="43">
        <v>7.53</v>
      </c>
      <c r="E21" s="43">
        <v>27.5</v>
      </c>
      <c r="F21" s="43">
        <v>3.26</v>
      </c>
      <c r="G21" s="43">
        <v>19.55</v>
      </c>
      <c r="H21" s="43">
        <v>0.84</v>
      </c>
      <c r="I21" s="43">
        <v>0.06</v>
      </c>
      <c r="J21" s="43">
        <v>0.24</v>
      </c>
      <c r="K21" s="43">
        <v>1.5</v>
      </c>
      <c r="L21" s="43">
        <v>0.27</v>
      </c>
      <c r="M21" s="43">
        <v>0.01</v>
      </c>
      <c r="N21" s="43">
        <v>0.01</v>
      </c>
      <c r="O21" s="43" t="s">
        <v>47</v>
      </c>
      <c r="P21" s="43">
        <v>3.29</v>
      </c>
      <c r="Q21" s="43">
        <v>101.5</v>
      </c>
      <c r="R21" s="43">
        <v>0.5</v>
      </c>
      <c r="S21" s="43">
        <v>6</v>
      </c>
      <c r="T21" s="43" t="s">
        <v>39</v>
      </c>
      <c r="U21" s="43">
        <v>146</v>
      </c>
      <c r="V21" s="43">
        <v>342</v>
      </c>
      <c r="W21" s="43">
        <v>1</v>
      </c>
      <c r="X21" s="43">
        <v>861</v>
      </c>
      <c r="Y21" s="43">
        <v>3</v>
      </c>
      <c r="Z21" s="43">
        <v>170</v>
      </c>
    </row>
    <row r="22" spans="1:26">
      <c r="A22" s="43" t="s">
        <v>54</v>
      </c>
      <c r="B22" s="43">
        <v>6</v>
      </c>
      <c r="C22" s="43">
        <v>32.799999999999997</v>
      </c>
      <c r="D22" s="43">
        <v>5.65</v>
      </c>
      <c r="E22" s="43">
        <v>28.8</v>
      </c>
      <c r="F22" s="43">
        <v>2.38</v>
      </c>
      <c r="G22" s="43">
        <v>19.100000000000001</v>
      </c>
      <c r="H22" s="43">
        <v>0.54</v>
      </c>
      <c r="I22" s="43">
        <v>0.1</v>
      </c>
      <c r="J22" s="43">
        <v>0.39</v>
      </c>
      <c r="K22" s="43">
        <v>1.87</v>
      </c>
      <c r="L22" s="43">
        <v>0.27</v>
      </c>
      <c r="M22" s="43">
        <v>0.04</v>
      </c>
      <c r="N22" s="43">
        <v>0.01</v>
      </c>
      <c r="O22" s="43" t="s">
        <v>47</v>
      </c>
      <c r="P22" s="43">
        <v>5.22</v>
      </c>
      <c r="Q22" s="43">
        <v>97.2</v>
      </c>
      <c r="R22" s="43">
        <v>0.6</v>
      </c>
      <c r="S22" s="43">
        <v>9</v>
      </c>
      <c r="T22" s="43" t="s">
        <v>39</v>
      </c>
      <c r="U22" s="43">
        <v>153</v>
      </c>
      <c r="V22" s="43">
        <v>703</v>
      </c>
      <c r="W22" s="43">
        <v>1</v>
      </c>
      <c r="X22" s="43">
        <v>907</v>
      </c>
      <c r="Y22" s="43">
        <v>6</v>
      </c>
      <c r="Z22" s="43">
        <v>182</v>
      </c>
    </row>
    <row r="23" spans="1:26">
      <c r="A23" s="43" t="s">
        <v>55</v>
      </c>
      <c r="B23" s="43">
        <v>6.44</v>
      </c>
      <c r="C23" s="43">
        <v>30</v>
      </c>
      <c r="D23" s="43">
        <v>3.07</v>
      </c>
      <c r="E23" s="43">
        <v>32.700000000000003</v>
      </c>
      <c r="F23" s="43">
        <v>1.49</v>
      </c>
      <c r="G23" s="43">
        <v>19.25</v>
      </c>
      <c r="H23" s="43">
        <v>0.25</v>
      </c>
      <c r="I23" s="43">
        <v>0.12</v>
      </c>
      <c r="J23" s="43">
        <v>0.35</v>
      </c>
      <c r="K23" s="43">
        <v>2.92</v>
      </c>
      <c r="L23" s="43">
        <v>0.28999999999999998</v>
      </c>
      <c r="M23" s="43">
        <v>0.06</v>
      </c>
      <c r="N23" s="43">
        <v>0.01</v>
      </c>
      <c r="O23" s="43">
        <v>0.01</v>
      </c>
      <c r="P23" s="43">
        <v>6.62</v>
      </c>
      <c r="Q23" s="43">
        <v>97.1</v>
      </c>
      <c r="R23" s="43" t="s">
        <v>39</v>
      </c>
      <c r="S23" s="43">
        <v>16</v>
      </c>
      <c r="T23" s="43" t="s">
        <v>39</v>
      </c>
      <c r="U23" s="43">
        <v>169</v>
      </c>
      <c r="V23" s="43">
        <v>705</v>
      </c>
      <c r="W23" s="43">
        <v>1</v>
      </c>
      <c r="X23" s="43">
        <v>904</v>
      </c>
      <c r="Y23" s="43">
        <v>6</v>
      </c>
      <c r="Z23" s="43">
        <v>198</v>
      </c>
    </row>
    <row r="24" spans="1:26">
      <c r="A24" s="43" t="s">
        <v>56</v>
      </c>
      <c r="B24" s="43">
        <v>5.46</v>
      </c>
      <c r="C24" s="43">
        <v>33.1</v>
      </c>
      <c r="D24" s="43">
        <v>4.63</v>
      </c>
      <c r="E24" s="43">
        <v>28.8</v>
      </c>
      <c r="F24" s="43">
        <v>1.78</v>
      </c>
      <c r="G24" s="43">
        <v>19.8</v>
      </c>
      <c r="H24" s="43">
        <v>0.41</v>
      </c>
      <c r="I24" s="43">
        <v>0.04</v>
      </c>
      <c r="J24" s="43">
        <v>0.21</v>
      </c>
      <c r="K24" s="43">
        <v>1.45</v>
      </c>
      <c r="L24" s="43">
        <v>0.27</v>
      </c>
      <c r="M24" s="43" t="s">
        <v>47</v>
      </c>
      <c r="N24" s="43">
        <v>0.01</v>
      </c>
      <c r="O24" s="43" t="s">
        <v>47</v>
      </c>
      <c r="P24" s="43">
        <v>7.55</v>
      </c>
      <c r="Q24" s="43">
        <v>98.1</v>
      </c>
      <c r="R24" s="43" t="s">
        <v>39</v>
      </c>
      <c r="S24" s="43">
        <v>9</v>
      </c>
      <c r="T24" s="43" t="s">
        <v>39</v>
      </c>
      <c r="U24" s="43">
        <v>153</v>
      </c>
      <c r="V24" s="43">
        <v>330</v>
      </c>
      <c r="W24" s="43">
        <v>1</v>
      </c>
      <c r="X24" s="43">
        <v>879</v>
      </c>
      <c r="Y24" s="43">
        <v>5</v>
      </c>
      <c r="Z24" s="43">
        <v>169</v>
      </c>
    </row>
    <row r="25" spans="1:26">
      <c r="A25" s="43" t="s">
        <v>57</v>
      </c>
      <c r="B25" s="43">
        <v>5.81</v>
      </c>
      <c r="C25" s="43">
        <v>32.6</v>
      </c>
      <c r="D25" s="43">
        <v>4.2300000000000004</v>
      </c>
      <c r="E25" s="43">
        <v>28.4</v>
      </c>
      <c r="F25" s="43">
        <v>1.74</v>
      </c>
      <c r="G25" s="43">
        <v>20.399999999999999</v>
      </c>
      <c r="H25" s="43">
        <v>0.37</v>
      </c>
      <c r="I25" s="43">
        <v>0.06</v>
      </c>
      <c r="J25" s="43">
        <v>0.12</v>
      </c>
      <c r="K25" s="43">
        <v>1.27</v>
      </c>
      <c r="L25" s="43">
        <v>0.27</v>
      </c>
      <c r="M25" s="43">
        <v>0.01</v>
      </c>
      <c r="N25" s="43">
        <v>0.01</v>
      </c>
      <c r="O25" s="43" t="s">
        <v>47</v>
      </c>
      <c r="P25" s="43">
        <v>7.47</v>
      </c>
      <c r="Q25" s="43">
        <v>97</v>
      </c>
      <c r="R25" s="43">
        <v>0.7</v>
      </c>
      <c r="S25" s="43" t="s">
        <v>45</v>
      </c>
      <c r="T25" s="43" t="s">
        <v>39</v>
      </c>
      <c r="U25" s="43">
        <v>158</v>
      </c>
      <c r="V25" s="43">
        <v>423</v>
      </c>
      <c r="W25" s="43" t="s">
        <v>58</v>
      </c>
      <c r="X25" s="43">
        <v>925</v>
      </c>
      <c r="Y25" s="43">
        <v>5</v>
      </c>
      <c r="Z25" s="43">
        <v>170</v>
      </c>
    </row>
    <row r="26" spans="1:26">
      <c r="A26" s="43" t="s">
        <v>59</v>
      </c>
      <c r="B26" s="43">
        <v>2.75</v>
      </c>
      <c r="C26" s="43">
        <v>32.299999999999997</v>
      </c>
      <c r="D26" s="43">
        <v>4.3899999999999997</v>
      </c>
      <c r="E26" s="43">
        <v>28.1</v>
      </c>
      <c r="F26" s="43">
        <v>1.65</v>
      </c>
      <c r="G26" s="43">
        <v>19.7</v>
      </c>
      <c r="H26" s="43">
        <v>0.37</v>
      </c>
      <c r="I26" s="43">
        <v>0.11</v>
      </c>
      <c r="J26" s="43">
        <v>0.26</v>
      </c>
      <c r="K26" s="43">
        <v>1.22</v>
      </c>
      <c r="L26" s="43">
        <v>0.26</v>
      </c>
      <c r="M26" s="43">
        <v>0.08</v>
      </c>
      <c r="N26" s="43">
        <v>0.01</v>
      </c>
      <c r="O26" s="43" t="s">
        <v>47</v>
      </c>
      <c r="P26" s="43">
        <v>8.08</v>
      </c>
      <c r="Q26" s="43">
        <v>96.5</v>
      </c>
      <c r="R26" s="43" t="s">
        <v>39</v>
      </c>
      <c r="S26" s="43">
        <v>21</v>
      </c>
      <c r="T26" s="43" t="s">
        <v>39</v>
      </c>
      <c r="U26" s="43">
        <v>161</v>
      </c>
      <c r="V26" s="43">
        <v>361</v>
      </c>
      <c r="W26" s="43">
        <v>1</v>
      </c>
      <c r="X26" s="43">
        <v>1075</v>
      </c>
      <c r="Y26" s="43">
        <v>3</v>
      </c>
      <c r="Z26" s="43">
        <v>174</v>
      </c>
    </row>
    <row r="27" spans="1:26">
      <c r="A27" s="43" t="s">
        <v>60</v>
      </c>
      <c r="B27" s="43">
        <v>5.92</v>
      </c>
      <c r="C27" s="43">
        <v>31</v>
      </c>
      <c r="D27" s="43">
        <v>3.83</v>
      </c>
      <c r="E27" s="43">
        <v>31.1</v>
      </c>
      <c r="F27" s="43">
        <v>1.37</v>
      </c>
      <c r="G27" s="43">
        <v>19.5</v>
      </c>
      <c r="H27" s="43">
        <v>0.27</v>
      </c>
      <c r="I27" s="43">
        <v>0.04</v>
      </c>
      <c r="J27" s="43">
        <v>0.36</v>
      </c>
      <c r="K27" s="43">
        <v>2.17</v>
      </c>
      <c r="L27" s="43">
        <v>0.28000000000000003</v>
      </c>
      <c r="M27" s="43" t="s">
        <v>47</v>
      </c>
      <c r="N27" s="43">
        <v>0.01</v>
      </c>
      <c r="O27" s="43" t="s">
        <v>47</v>
      </c>
      <c r="P27" s="43">
        <v>7.9</v>
      </c>
      <c r="Q27" s="43">
        <v>97.8</v>
      </c>
      <c r="R27" s="43">
        <v>0.5</v>
      </c>
      <c r="S27" s="43">
        <v>17</v>
      </c>
      <c r="T27" s="43" t="s">
        <v>39</v>
      </c>
      <c r="U27" s="43">
        <v>164</v>
      </c>
      <c r="V27" s="43">
        <v>425</v>
      </c>
      <c r="W27" s="43" t="s">
        <v>58</v>
      </c>
      <c r="X27" s="43">
        <v>989</v>
      </c>
      <c r="Y27" s="43">
        <v>5</v>
      </c>
      <c r="Z27" s="43">
        <v>182</v>
      </c>
    </row>
    <row r="28" spans="1:26">
      <c r="A28" s="43" t="s">
        <v>61</v>
      </c>
      <c r="B28" s="43">
        <v>5.04</v>
      </c>
      <c r="C28" s="43">
        <v>32</v>
      </c>
      <c r="D28" s="43">
        <v>4.49</v>
      </c>
      <c r="E28" s="43">
        <v>28.5</v>
      </c>
      <c r="F28" s="43">
        <v>1.69</v>
      </c>
      <c r="G28" s="43">
        <v>19.649999999999999</v>
      </c>
      <c r="H28" s="43">
        <v>0.34</v>
      </c>
      <c r="I28" s="43">
        <v>0.05</v>
      </c>
      <c r="J28" s="43">
        <v>0.27</v>
      </c>
      <c r="K28" s="43">
        <v>1.57</v>
      </c>
      <c r="L28" s="43">
        <v>0.27</v>
      </c>
      <c r="M28" s="43" t="s">
        <v>47</v>
      </c>
      <c r="N28" s="43">
        <v>0.01</v>
      </c>
      <c r="O28" s="43" t="s">
        <v>47</v>
      </c>
      <c r="P28" s="43">
        <v>8.35</v>
      </c>
      <c r="Q28" s="43">
        <v>97.2</v>
      </c>
      <c r="R28" s="43" t="s">
        <v>39</v>
      </c>
      <c r="S28" s="43">
        <v>15</v>
      </c>
      <c r="T28" s="43" t="s">
        <v>39</v>
      </c>
      <c r="U28" s="43">
        <v>153</v>
      </c>
      <c r="V28" s="43">
        <v>437</v>
      </c>
      <c r="W28" s="43">
        <v>1</v>
      </c>
      <c r="X28" s="43">
        <v>989</v>
      </c>
      <c r="Y28" s="43">
        <v>6</v>
      </c>
      <c r="Z28" s="43">
        <v>173</v>
      </c>
    </row>
    <row r="29" spans="1:26">
      <c r="A29" s="43" t="s">
        <v>62</v>
      </c>
      <c r="B29" s="43">
        <v>5.21</v>
      </c>
      <c r="C29" s="43">
        <v>31.8</v>
      </c>
      <c r="D29" s="43">
        <v>4.95</v>
      </c>
      <c r="E29" s="43">
        <v>29</v>
      </c>
      <c r="F29" s="43">
        <v>1.81</v>
      </c>
      <c r="G29" s="43">
        <v>19.399999999999999</v>
      </c>
      <c r="H29" s="43">
        <v>0.36</v>
      </c>
      <c r="I29" s="43">
        <v>0.05</v>
      </c>
      <c r="J29" s="43">
        <v>0.35</v>
      </c>
      <c r="K29" s="43">
        <v>1.85</v>
      </c>
      <c r="L29" s="43">
        <v>0.26</v>
      </c>
      <c r="M29" s="43">
        <v>7.0000000000000007E-2</v>
      </c>
      <c r="N29" s="43">
        <v>0.01</v>
      </c>
      <c r="O29" s="43" t="s">
        <v>47</v>
      </c>
      <c r="P29" s="43">
        <v>8.59</v>
      </c>
      <c r="Q29" s="43">
        <v>98.5</v>
      </c>
      <c r="R29" s="43" t="s">
        <v>39</v>
      </c>
      <c r="S29" s="43">
        <v>8</v>
      </c>
      <c r="T29" s="43" t="s">
        <v>39</v>
      </c>
      <c r="U29" s="43">
        <v>157</v>
      </c>
      <c r="V29" s="43">
        <v>394</v>
      </c>
      <c r="W29" s="43">
        <v>1</v>
      </c>
      <c r="X29" s="43">
        <v>991</v>
      </c>
      <c r="Y29" s="43">
        <v>2</v>
      </c>
      <c r="Z29" s="43">
        <v>183</v>
      </c>
    </row>
    <row r="30" spans="1:26">
      <c r="A30" s="43" t="s">
        <v>63</v>
      </c>
      <c r="B30" s="43">
        <v>4.2</v>
      </c>
      <c r="C30" s="43">
        <v>30.8</v>
      </c>
      <c r="D30" s="43">
        <v>4.74</v>
      </c>
      <c r="E30" s="43">
        <v>29.4</v>
      </c>
      <c r="F30" s="43">
        <v>2.0699999999999998</v>
      </c>
      <c r="G30" s="43">
        <v>19.25</v>
      </c>
      <c r="H30" s="43">
        <v>0.34</v>
      </c>
      <c r="I30" s="43">
        <v>0.05</v>
      </c>
      <c r="J30" s="43">
        <v>0.47</v>
      </c>
      <c r="K30" s="43">
        <v>2.16</v>
      </c>
      <c r="L30" s="43">
        <v>0.28000000000000003</v>
      </c>
      <c r="M30" s="43">
        <v>0.06</v>
      </c>
      <c r="N30" s="43">
        <v>0.01</v>
      </c>
      <c r="O30" s="43" t="s">
        <v>47</v>
      </c>
      <c r="P30" s="43">
        <v>7.78</v>
      </c>
      <c r="Q30" s="43">
        <v>97.4</v>
      </c>
      <c r="R30" s="43">
        <v>0.8</v>
      </c>
      <c r="S30" s="43">
        <v>10</v>
      </c>
      <c r="T30" s="43" t="s">
        <v>39</v>
      </c>
      <c r="U30" s="43">
        <v>157</v>
      </c>
      <c r="V30" s="43">
        <v>502</v>
      </c>
      <c r="W30" s="43">
        <v>1</v>
      </c>
      <c r="X30" s="43">
        <v>983</v>
      </c>
      <c r="Y30" s="43">
        <v>7</v>
      </c>
      <c r="Z30" s="43">
        <v>187</v>
      </c>
    </row>
    <row r="31" spans="1:26">
      <c r="A31" s="43" t="s">
        <v>64</v>
      </c>
      <c r="B31" s="43">
        <v>5.79</v>
      </c>
      <c r="C31" s="43">
        <v>31.6</v>
      </c>
      <c r="D31" s="43">
        <v>4.28</v>
      </c>
      <c r="E31" s="43">
        <v>31</v>
      </c>
      <c r="F31" s="43">
        <v>2.2799999999999998</v>
      </c>
      <c r="G31" s="43">
        <v>19.649999999999999</v>
      </c>
      <c r="H31" s="43">
        <v>0.38</v>
      </c>
      <c r="I31" s="43">
        <v>0.1</v>
      </c>
      <c r="J31" s="43">
        <v>0.3</v>
      </c>
      <c r="K31" s="43">
        <v>2.67</v>
      </c>
      <c r="L31" s="43">
        <v>0.28000000000000003</v>
      </c>
      <c r="M31" s="43">
        <v>0.03</v>
      </c>
      <c r="N31" s="43">
        <v>0.01</v>
      </c>
      <c r="O31" s="43" t="s">
        <v>47</v>
      </c>
      <c r="P31" s="43">
        <v>5.0599999999999996</v>
      </c>
      <c r="Q31" s="43">
        <v>97.6</v>
      </c>
      <c r="R31" s="43" t="s">
        <v>39</v>
      </c>
      <c r="S31" s="43">
        <v>17</v>
      </c>
      <c r="T31" s="43" t="s">
        <v>39</v>
      </c>
      <c r="U31" s="43">
        <v>160</v>
      </c>
      <c r="V31" s="43">
        <v>663</v>
      </c>
      <c r="W31" s="43">
        <v>1</v>
      </c>
      <c r="X31" s="43">
        <v>900</v>
      </c>
      <c r="Y31" s="43">
        <v>3</v>
      </c>
      <c r="Z31" s="43">
        <v>191</v>
      </c>
    </row>
    <row r="32" spans="1:26">
      <c r="A32" s="43" t="s">
        <v>65</v>
      </c>
      <c r="B32" s="43">
        <v>5.77</v>
      </c>
      <c r="C32" s="43">
        <v>31.1</v>
      </c>
      <c r="D32" s="43">
        <v>4.7300000000000004</v>
      </c>
      <c r="E32" s="43">
        <v>31.5</v>
      </c>
      <c r="F32" s="43">
        <v>2.1800000000000002</v>
      </c>
      <c r="G32" s="43">
        <v>19.2</v>
      </c>
      <c r="H32" s="43">
        <v>0.35</v>
      </c>
      <c r="I32" s="43">
        <v>7.0000000000000007E-2</v>
      </c>
      <c r="J32" s="43">
        <v>0.21</v>
      </c>
      <c r="K32" s="43">
        <v>3.43</v>
      </c>
      <c r="L32" s="43">
        <v>0.28000000000000003</v>
      </c>
      <c r="M32" s="43">
        <v>0.05</v>
      </c>
      <c r="N32" s="43">
        <v>0.01</v>
      </c>
      <c r="O32" s="43">
        <v>0.01</v>
      </c>
      <c r="P32" s="43">
        <v>6.93</v>
      </c>
      <c r="Q32" s="43">
        <v>100</v>
      </c>
      <c r="R32" s="43" t="s">
        <v>39</v>
      </c>
      <c r="S32" s="43">
        <v>7</v>
      </c>
      <c r="T32" s="43" t="s">
        <v>39</v>
      </c>
      <c r="U32" s="43">
        <v>161</v>
      </c>
      <c r="V32" s="43">
        <v>344</v>
      </c>
      <c r="W32" s="43">
        <v>1</v>
      </c>
      <c r="X32" s="43">
        <v>816</v>
      </c>
      <c r="Y32" s="43">
        <v>5</v>
      </c>
      <c r="Z32" s="43">
        <v>183</v>
      </c>
    </row>
    <row r="33" spans="1:26">
      <c r="A33" s="43" t="s">
        <v>66</v>
      </c>
      <c r="B33" s="43">
        <v>6.16</v>
      </c>
      <c r="C33" s="43">
        <v>28.9</v>
      </c>
      <c r="D33" s="43">
        <v>4.82</v>
      </c>
      <c r="E33" s="43">
        <v>35.1</v>
      </c>
      <c r="F33" s="43">
        <v>1.59</v>
      </c>
      <c r="G33" s="43">
        <v>18.95</v>
      </c>
      <c r="H33" s="43">
        <v>0.27</v>
      </c>
      <c r="I33" s="43">
        <v>7.0000000000000007E-2</v>
      </c>
      <c r="J33" s="43">
        <v>0.34</v>
      </c>
      <c r="K33" s="43">
        <v>4.53</v>
      </c>
      <c r="L33" s="43">
        <v>0.31</v>
      </c>
      <c r="M33" s="43">
        <v>0.03</v>
      </c>
      <c r="N33" s="43">
        <v>0.01</v>
      </c>
      <c r="O33" s="43" t="s">
        <v>47</v>
      </c>
      <c r="P33" s="43">
        <v>5.99</v>
      </c>
      <c r="Q33" s="43">
        <v>101</v>
      </c>
      <c r="R33" s="43" t="s">
        <v>39</v>
      </c>
      <c r="S33" s="43">
        <v>12</v>
      </c>
      <c r="T33" s="43" t="s">
        <v>39</v>
      </c>
      <c r="U33" s="43">
        <v>160</v>
      </c>
      <c r="V33" s="43">
        <v>304</v>
      </c>
      <c r="W33" s="43">
        <v>1</v>
      </c>
      <c r="X33" s="43">
        <v>852</v>
      </c>
      <c r="Y33" s="43">
        <v>3</v>
      </c>
      <c r="Z33" s="43">
        <v>193</v>
      </c>
    </row>
    <row r="34" spans="1:26">
      <c r="A34" s="43" t="s">
        <v>67</v>
      </c>
      <c r="B34" s="43">
        <v>6.2</v>
      </c>
      <c r="C34" s="43">
        <v>25</v>
      </c>
      <c r="D34" s="43">
        <v>3.59</v>
      </c>
      <c r="E34" s="43">
        <v>37.6</v>
      </c>
      <c r="F34" s="43">
        <v>1.45</v>
      </c>
      <c r="G34" s="43">
        <v>17.649999999999999</v>
      </c>
      <c r="H34" s="43">
        <v>0.23</v>
      </c>
      <c r="I34" s="43">
        <v>0.04</v>
      </c>
      <c r="J34" s="43">
        <v>0.42</v>
      </c>
      <c r="K34" s="43">
        <v>6.01</v>
      </c>
      <c r="L34" s="43">
        <v>0.31</v>
      </c>
      <c r="M34" s="43">
        <v>0.08</v>
      </c>
      <c r="N34" s="43" t="s">
        <v>47</v>
      </c>
      <c r="O34" s="43" t="s">
        <v>47</v>
      </c>
      <c r="P34" s="43">
        <v>6.11</v>
      </c>
      <c r="Q34" s="43">
        <v>98.5</v>
      </c>
      <c r="R34" s="43">
        <v>0.7</v>
      </c>
      <c r="S34" s="43">
        <v>23</v>
      </c>
      <c r="T34" s="43" t="s">
        <v>39</v>
      </c>
      <c r="U34" s="43">
        <v>164</v>
      </c>
      <c r="V34" s="43">
        <v>281</v>
      </c>
      <c r="W34" s="43" t="s">
        <v>58</v>
      </c>
      <c r="X34" s="43">
        <v>897</v>
      </c>
      <c r="Y34" s="43">
        <v>2</v>
      </c>
      <c r="Z34" s="43">
        <v>217</v>
      </c>
    </row>
    <row r="35" spans="1:26">
      <c r="A35" s="43" t="s">
        <v>68</v>
      </c>
      <c r="B35" s="43">
        <v>6.68</v>
      </c>
      <c r="C35" s="43">
        <v>24.5</v>
      </c>
      <c r="D35" s="43">
        <v>2.89</v>
      </c>
      <c r="E35" s="43">
        <v>38.5</v>
      </c>
      <c r="F35" s="43">
        <v>2.09</v>
      </c>
      <c r="G35" s="43">
        <v>17.25</v>
      </c>
      <c r="H35" s="43">
        <v>0.17</v>
      </c>
      <c r="I35" s="43">
        <v>0.1</v>
      </c>
      <c r="J35" s="43">
        <v>0.41</v>
      </c>
      <c r="K35" s="43">
        <v>7.61</v>
      </c>
      <c r="L35" s="43">
        <v>0.34</v>
      </c>
      <c r="M35" s="43">
        <v>0.05</v>
      </c>
      <c r="N35" s="43" t="s">
        <v>47</v>
      </c>
      <c r="O35" s="43" t="s">
        <v>47</v>
      </c>
      <c r="P35" s="43">
        <v>6.44</v>
      </c>
      <c r="Q35" s="43">
        <v>100.5</v>
      </c>
      <c r="R35" s="43" t="s">
        <v>39</v>
      </c>
      <c r="S35" s="43">
        <v>39</v>
      </c>
      <c r="T35" s="43" t="s">
        <v>39</v>
      </c>
      <c r="U35" s="43">
        <v>159</v>
      </c>
      <c r="V35" s="43">
        <v>373</v>
      </c>
      <c r="W35" s="43">
        <v>1</v>
      </c>
      <c r="X35" s="43">
        <v>814</v>
      </c>
      <c r="Y35" s="43">
        <v>3</v>
      </c>
      <c r="Z35" s="43">
        <v>236</v>
      </c>
    </row>
    <row r="36" spans="1:26">
      <c r="A36" s="43" t="s">
        <v>69</v>
      </c>
      <c r="B36" s="43">
        <v>6.95</v>
      </c>
      <c r="C36" s="43">
        <v>21.8</v>
      </c>
      <c r="D36" s="43">
        <v>1.7</v>
      </c>
      <c r="E36" s="43">
        <v>42</v>
      </c>
      <c r="F36" s="43">
        <v>0.6</v>
      </c>
      <c r="G36" s="43">
        <v>16.149999999999999</v>
      </c>
      <c r="H36" s="43">
        <v>0.08</v>
      </c>
      <c r="I36" s="43">
        <v>0.11</v>
      </c>
      <c r="J36" s="43">
        <v>0.41</v>
      </c>
      <c r="K36" s="43">
        <v>11.15</v>
      </c>
      <c r="L36" s="43">
        <v>0.3</v>
      </c>
      <c r="M36" s="43">
        <v>0.04</v>
      </c>
      <c r="N36" s="43" t="s">
        <v>47</v>
      </c>
      <c r="O36" s="43" t="s">
        <v>47</v>
      </c>
      <c r="P36" s="43">
        <v>4.38</v>
      </c>
      <c r="Q36" s="43">
        <v>98.7</v>
      </c>
      <c r="R36" s="43">
        <v>0.5</v>
      </c>
      <c r="S36" s="43">
        <v>51</v>
      </c>
      <c r="T36" s="43" t="s">
        <v>39</v>
      </c>
      <c r="U36" s="43">
        <v>169</v>
      </c>
      <c r="V36" s="43">
        <v>536</v>
      </c>
      <c r="W36" s="43">
        <v>1</v>
      </c>
      <c r="X36" s="43">
        <v>828</v>
      </c>
      <c r="Y36" s="43">
        <v>6</v>
      </c>
      <c r="Z36" s="43">
        <v>240</v>
      </c>
    </row>
    <row r="37" spans="1:26">
      <c r="A37" s="43" t="s">
        <v>70</v>
      </c>
      <c r="B37" s="43">
        <v>7.25</v>
      </c>
      <c r="C37" s="43">
        <v>15.2</v>
      </c>
      <c r="D37" s="43">
        <v>2.4500000000000002</v>
      </c>
      <c r="E37" s="43">
        <v>51.4</v>
      </c>
      <c r="F37" s="43">
        <v>0.82</v>
      </c>
      <c r="G37" s="43">
        <v>11.6</v>
      </c>
      <c r="H37" s="43">
        <v>0.14000000000000001</v>
      </c>
      <c r="I37" s="43">
        <v>0.09</v>
      </c>
      <c r="J37" s="43">
        <v>0.67</v>
      </c>
      <c r="K37" s="43">
        <v>14.15</v>
      </c>
      <c r="L37" s="43">
        <v>0.34</v>
      </c>
      <c r="M37" s="43">
        <v>0.04</v>
      </c>
      <c r="N37" s="43" t="s">
        <v>47</v>
      </c>
      <c r="O37" s="43" t="s">
        <v>47</v>
      </c>
      <c r="P37" s="43">
        <v>4.3</v>
      </c>
      <c r="Q37" s="43">
        <v>101</v>
      </c>
      <c r="R37" s="43" t="s">
        <v>39</v>
      </c>
      <c r="S37" s="43">
        <v>26</v>
      </c>
      <c r="T37" s="43" t="s">
        <v>39</v>
      </c>
      <c r="U37" s="43">
        <v>177</v>
      </c>
      <c r="V37" s="43">
        <v>360</v>
      </c>
      <c r="W37" s="43">
        <v>1</v>
      </c>
      <c r="X37" s="43">
        <v>899</v>
      </c>
      <c r="Y37" s="43" t="s">
        <v>48</v>
      </c>
      <c r="Z37" s="43">
        <v>323</v>
      </c>
    </row>
    <row r="38" spans="1:26">
      <c r="A38" s="43" t="s">
        <v>71</v>
      </c>
      <c r="B38" s="43">
        <v>6.32</v>
      </c>
      <c r="C38" s="43">
        <v>11.9</v>
      </c>
      <c r="D38" s="43">
        <v>2.2799999999999998</v>
      </c>
      <c r="E38" s="43">
        <v>51.8</v>
      </c>
      <c r="F38" s="43">
        <v>0.81</v>
      </c>
      <c r="G38" s="43">
        <v>9.5500000000000007</v>
      </c>
      <c r="H38" s="43">
        <v>7.0000000000000007E-2</v>
      </c>
      <c r="I38" s="43">
        <v>0.06</v>
      </c>
      <c r="J38" s="43">
        <v>0.72</v>
      </c>
      <c r="K38" s="43">
        <v>19.3</v>
      </c>
      <c r="L38" s="43">
        <v>0.34</v>
      </c>
      <c r="M38" s="43">
        <v>0.09</v>
      </c>
      <c r="N38" s="43" t="s">
        <v>47</v>
      </c>
      <c r="O38" s="43" t="s">
        <v>47</v>
      </c>
      <c r="P38" s="43">
        <v>1.89</v>
      </c>
      <c r="Q38" s="43">
        <v>98.8</v>
      </c>
      <c r="R38" s="43" t="s">
        <v>39</v>
      </c>
      <c r="S38" s="43">
        <v>41</v>
      </c>
      <c r="T38" s="43" t="s">
        <v>39</v>
      </c>
      <c r="U38" s="43">
        <v>171</v>
      </c>
      <c r="V38" s="43">
        <v>682</v>
      </c>
      <c r="W38" s="43">
        <v>2</v>
      </c>
      <c r="X38" s="43">
        <v>884</v>
      </c>
      <c r="Y38" s="43">
        <v>3</v>
      </c>
      <c r="Z38" s="43">
        <v>321</v>
      </c>
    </row>
    <row r="39" spans="1:26">
      <c r="A39" s="43" t="s">
        <v>72</v>
      </c>
      <c r="B39" s="43">
        <v>7.18</v>
      </c>
      <c r="C39" s="43">
        <v>12.35</v>
      </c>
      <c r="D39" s="43">
        <v>2.4500000000000002</v>
      </c>
      <c r="E39" s="43">
        <v>51.6</v>
      </c>
      <c r="F39" s="43">
        <v>0.7</v>
      </c>
      <c r="G39" s="43">
        <v>10.199999999999999</v>
      </c>
      <c r="H39" s="43">
        <v>7.0000000000000007E-2</v>
      </c>
      <c r="I39" s="43">
        <v>0.08</v>
      </c>
      <c r="J39" s="43">
        <v>0.8</v>
      </c>
      <c r="K39" s="43">
        <v>17.850000000000001</v>
      </c>
      <c r="L39" s="43">
        <v>0.33</v>
      </c>
      <c r="M39" s="43">
        <v>0.02</v>
      </c>
      <c r="N39" s="43" t="s">
        <v>47</v>
      </c>
      <c r="O39" s="43" t="s">
        <v>47</v>
      </c>
      <c r="P39" s="43">
        <v>1.3</v>
      </c>
      <c r="Q39" s="43">
        <v>97.8</v>
      </c>
      <c r="R39" s="43">
        <v>0.6</v>
      </c>
      <c r="S39" s="43">
        <v>37</v>
      </c>
      <c r="T39" s="43" t="s">
        <v>39</v>
      </c>
      <c r="U39" s="43">
        <v>165</v>
      </c>
      <c r="V39" s="43">
        <v>702</v>
      </c>
      <c r="W39" s="43">
        <v>2</v>
      </c>
      <c r="X39" s="43">
        <v>910</v>
      </c>
      <c r="Y39" s="43">
        <v>8</v>
      </c>
      <c r="Z39" s="43">
        <v>318</v>
      </c>
    </row>
    <row r="40" spans="1:26">
      <c r="A40" s="43" t="s">
        <v>73</v>
      </c>
      <c r="B40" s="43">
        <v>7.51</v>
      </c>
      <c r="C40" s="43">
        <v>13.95</v>
      </c>
      <c r="D40" s="43">
        <v>2.82</v>
      </c>
      <c r="E40" s="43">
        <v>50.7</v>
      </c>
      <c r="F40" s="43">
        <v>0.73</v>
      </c>
      <c r="G40" s="43">
        <v>10.55</v>
      </c>
      <c r="H40" s="43">
        <v>0.2</v>
      </c>
      <c r="I40" s="43">
        <v>0.1</v>
      </c>
      <c r="J40" s="43">
        <v>0.72</v>
      </c>
      <c r="K40" s="43">
        <v>17.399999999999999</v>
      </c>
      <c r="L40" s="43">
        <v>0.33</v>
      </c>
      <c r="M40" s="43">
        <v>0.06</v>
      </c>
      <c r="N40" s="43" t="s">
        <v>47</v>
      </c>
      <c r="O40" s="43" t="s">
        <v>47</v>
      </c>
      <c r="P40" s="43">
        <v>1.39</v>
      </c>
      <c r="Q40" s="43">
        <v>99</v>
      </c>
      <c r="R40" s="43" t="s">
        <v>39</v>
      </c>
      <c r="S40" s="43">
        <v>29</v>
      </c>
      <c r="T40" s="43" t="s">
        <v>39</v>
      </c>
      <c r="U40" s="43">
        <v>165</v>
      </c>
      <c r="V40" s="43">
        <v>378</v>
      </c>
      <c r="W40" s="43">
        <v>1</v>
      </c>
      <c r="X40" s="43">
        <v>918</v>
      </c>
      <c r="Y40" s="43" t="s">
        <v>48</v>
      </c>
      <c r="Z40" s="43">
        <v>309</v>
      </c>
    </row>
    <row r="41" spans="1:26">
      <c r="A41" s="43" t="s">
        <v>74</v>
      </c>
      <c r="B41" s="43">
        <v>7.23</v>
      </c>
      <c r="C41" s="43">
        <v>15.95</v>
      </c>
      <c r="D41" s="43">
        <v>2.14</v>
      </c>
      <c r="E41" s="43">
        <v>47.6</v>
      </c>
      <c r="F41" s="43">
        <v>0.87</v>
      </c>
      <c r="G41" s="43">
        <v>12.45</v>
      </c>
      <c r="H41" s="43">
        <v>7.0000000000000007E-2</v>
      </c>
      <c r="I41" s="43">
        <v>0.05</v>
      </c>
      <c r="J41" s="43">
        <v>0.72</v>
      </c>
      <c r="K41" s="43">
        <v>13.1</v>
      </c>
      <c r="L41" s="43">
        <v>0.34</v>
      </c>
      <c r="M41" s="43">
        <v>7.0000000000000007E-2</v>
      </c>
      <c r="N41" s="43" t="s">
        <v>47</v>
      </c>
      <c r="O41" s="43" t="s">
        <v>47</v>
      </c>
      <c r="P41" s="43">
        <v>1.8</v>
      </c>
      <c r="Q41" s="43">
        <v>95.2</v>
      </c>
      <c r="R41" s="43" t="s">
        <v>39</v>
      </c>
      <c r="S41" s="43">
        <v>40</v>
      </c>
      <c r="T41" s="43" t="s">
        <v>39</v>
      </c>
      <c r="U41" s="43">
        <v>173</v>
      </c>
      <c r="V41" s="43">
        <v>164</v>
      </c>
      <c r="W41" s="43">
        <v>1</v>
      </c>
      <c r="X41" s="43">
        <v>1090</v>
      </c>
      <c r="Y41" s="43">
        <v>2</v>
      </c>
      <c r="Z41" s="43">
        <v>305</v>
      </c>
    </row>
    <row r="42" spans="1:26">
      <c r="A42" s="43" t="s">
        <v>75</v>
      </c>
      <c r="B42" s="43">
        <v>7.78</v>
      </c>
      <c r="C42" s="43">
        <v>12.5</v>
      </c>
      <c r="D42" s="43">
        <v>3.05</v>
      </c>
      <c r="E42" s="43">
        <v>55</v>
      </c>
      <c r="F42" s="43">
        <v>0.59</v>
      </c>
      <c r="G42" s="43">
        <v>10.65</v>
      </c>
      <c r="H42" s="43">
        <v>0.06</v>
      </c>
      <c r="I42" s="43">
        <v>0.03</v>
      </c>
      <c r="J42" s="43">
        <v>1.1000000000000001</v>
      </c>
      <c r="K42" s="43">
        <v>16.05</v>
      </c>
      <c r="L42" s="43">
        <v>0.34</v>
      </c>
      <c r="M42" s="43">
        <v>0.1</v>
      </c>
      <c r="N42" s="43" t="s">
        <v>47</v>
      </c>
      <c r="O42" s="43" t="s">
        <v>47</v>
      </c>
      <c r="P42" s="43">
        <v>0.6</v>
      </c>
      <c r="Q42" s="43">
        <v>100</v>
      </c>
      <c r="R42" s="43" t="s">
        <v>39</v>
      </c>
      <c r="S42" s="43">
        <v>42</v>
      </c>
      <c r="T42" s="43" t="s">
        <v>39</v>
      </c>
      <c r="U42" s="43">
        <v>177</v>
      </c>
      <c r="V42" s="43">
        <v>291</v>
      </c>
      <c r="W42" s="43">
        <v>1</v>
      </c>
      <c r="X42" s="43">
        <v>1110</v>
      </c>
      <c r="Y42" s="43">
        <v>5</v>
      </c>
      <c r="Z42" s="43">
        <v>353</v>
      </c>
    </row>
    <row r="43" spans="1:26">
      <c r="A43" s="43" t="s">
        <v>76</v>
      </c>
      <c r="B43" s="43">
        <v>3.37</v>
      </c>
      <c r="C43" s="43">
        <v>26.6</v>
      </c>
      <c r="D43" s="43">
        <v>2.04</v>
      </c>
      <c r="E43" s="43">
        <v>39.700000000000003</v>
      </c>
      <c r="F43" s="43">
        <v>1.1299999999999999</v>
      </c>
      <c r="G43" s="43">
        <v>20.2</v>
      </c>
      <c r="H43" s="43">
        <v>0.12</v>
      </c>
      <c r="I43" s="43">
        <v>0.03</v>
      </c>
      <c r="J43" s="43">
        <v>0.55000000000000004</v>
      </c>
      <c r="K43" s="43">
        <v>4.9000000000000004</v>
      </c>
      <c r="L43" s="43">
        <v>0.31</v>
      </c>
      <c r="M43" s="43">
        <v>0.01</v>
      </c>
      <c r="N43" s="43" t="s">
        <v>47</v>
      </c>
      <c r="O43" s="43" t="s">
        <v>47</v>
      </c>
      <c r="P43" s="43">
        <v>2.78</v>
      </c>
      <c r="Q43" s="43">
        <v>98.4</v>
      </c>
      <c r="R43" s="43" t="s">
        <v>39</v>
      </c>
      <c r="S43" s="43">
        <v>32</v>
      </c>
      <c r="T43" s="43" t="s">
        <v>39</v>
      </c>
      <c r="U43" s="43">
        <v>188</v>
      </c>
      <c r="V43" s="43">
        <v>514</v>
      </c>
      <c r="W43" s="43">
        <v>1</v>
      </c>
      <c r="X43" s="43">
        <v>1060</v>
      </c>
      <c r="Y43" s="43">
        <v>5</v>
      </c>
      <c r="Z43" s="43">
        <v>246</v>
      </c>
    </row>
    <row r="44" spans="1:26">
      <c r="A44" s="43" t="s">
        <v>77</v>
      </c>
      <c r="B44" s="43">
        <v>6.45</v>
      </c>
      <c r="C44" s="43">
        <v>29.6</v>
      </c>
      <c r="D44" s="43">
        <v>1.94</v>
      </c>
      <c r="E44" s="43">
        <v>36.6</v>
      </c>
      <c r="F44" s="43">
        <v>1.35</v>
      </c>
      <c r="G44" s="43">
        <v>21.3</v>
      </c>
      <c r="H44" s="43">
        <v>0.14000000000000001</v>
      </c>
      <c r="I44" s="43">
        <v>0.05</v>
      </c>
      <c r="J44" s="43">
        <v>0.38</v>
      </c>
      <c r="K44" s="43">
        <v>3.6</v>
      </c>
      <c r="L44" s="43">
        <v>0.31</v>
      </c>
      <c r="M44" s="43">
        <v>0.04</v>
      </c>
      <c r="N44" s="43" t="s">
        <v>47</v>
      </c>
      <c r="O44" s="43" t="s">
        <v>47</v>
      </c>
      <c r="P44" s="43">
        <v>4.1500000000000004</v>
      </c>
      <c r="Q44" s="43">
        <v>99.5</v>
      </c>
      <c r="R44" s="43">
        <v>0.6</v>
      </c>
      <c r="S44" s="43">
        <v>23</v>
      </c>
      <c r="T44" s="43" t="s">
        <v>39</v>
      </c>
      <c r="U44" s="43">
        <v>184</v>
      </c>
      <c r="V44" s="43">
        <v>559</v>
      </c>
      <c r="W44" s="43">
        <v>1</v>
      </c>
      <c r="X44" s="43">
        <v>1035</v>
      </c>
      <c r="Y44" s="43">
        <v>5</v>
      </c>
      <c r="Z44" s="43">
        <v>220</v>
      </c>
    </row>
    <row r="45" spans="1:26">
      <c r="A45" s="43" t="s">
        <v>78</v>
      </c>
      <c r="B45" s="43">
        <v>7.2</v>
      </c>
      <c r="C45" s="43">
        <v>27</v>
      </c>
      <c r="D45" s="43">
        <v>1.9</v>
      </c>
      <c r="E45" s="43">
        <v>39.299999999999997</v>
      </c>
      <c r="F45" s="43">
        <v>1.05</v>
      </c>
      <c r="G45" s="43">
        <v>19.5</v>
      </c>
      <c r="H45" s="43">
        <v>0.13</v>
      </c>
      <c r="I45" s="43">
        <v>0.04</v>
      </c>
      <c r="J45" s="43">
        <v>0.51</v>
      </c>
      <c r="K45" s="43">
        <v>4.7</v>
      </c>
      <c r="L45" s="43">
        <v>0.31</v>
      </c>
      <c r="M45" s="43" t="s">
        <v>47</v>
      </c>
      <c r="N45" s="43" t="s">
        <v>47</v>
      </c>
      <c r="O45" s="43" t="s">
        <v>47</v>
      </c>
      <c r="P45" s="43">
        <v>3.38</v>
      </c>
      <c r="Q45" s="43">
        <v>97.8</v>
      </c>
      <c r="R45" s="43">
        <v>1.2</v>
      </c>
      <c r="S45" s="43">
        <v>16</v>
      </c>
      <c r="T45" s="43" t="s">
        <v>39</v>
      </c>
      <c r="U45" s="43">
        <v>186</v>
      </c>
      <c r="V45" s="43">
        <v>2220</v>
      </c>
      <c r="W45" s="43">
        <v>1</v>
      </c>
      <c r="X45" s="43">
        <v>1145</v>
      </c>
      <c r="Y45" s="43" t="s">
        <v>48</v>
      </c>
      <c r="Z45" s="43">
        <v>242</v>
      </c>
    </row>
    <row r="46" spans="1:26">
      <c r="A46" s="43" t="s">
        <v>79</v>
      </c>
      <c r="B46" s="43">
        <v>6.22</v>
      </c>
      <c r="C46" s="43">
        <v>25.7</v>
      </c>
      <c r="D46" s="43">
        <v>1.62</v>
      </c>
      <c r="E46" s="43">
        <v>39.799999999999997</v>
      </c>
      <c r="F46" s="43">
        <v>0.97</v>
      </c>
      <c r="G46" s="43">
        <v>18.7</v>
      </c>
      <c r="H46" s="43">
        <v>0.08</v>
      </c>
      <c r="I46" s="43" t="s">
        <v>47</v>
      </c>
      <c r="J46" s="43">
        <v>0.48</v>
      </c>
      <c r="K46" s="43">
        <v>6.12</v>
      </c>
      <c r="L46" s="43">
        <v>0.31</v>
      </c>
      <c r="M46" s="43">
        <v>0.04</v>
      </c>
      <c r="N46" s="43" t="s">
        <v>47</v>
      </c>
      <c r="O46" s="43" t="s">
        <v>47</v>
      </c>
      <c r="P46" s="43">
        <v>2.69</v>
      </c>
      <c r="Q46" s="43">
        <v>96.5</v>
      </c>
      <c r="R46" s="43">
        <v>1.1000000000000001</v>
      </c>
      <c r="S46" s="43">
        <v>92</v>
      </c>
      <c r="T46" s="43" t="s">
        <v>39</v>
      </c>
      <c r="U46" s="43">
        <v>187</v>
      </c>
      <c r="V46" s="43">
        <v>1620</v>
      </c>
      <c r="W46" s="43">
        <v>1</v>
      </c>
      <c r="X46" s="43">
        <v>1060</v>
      </c>
      <c r="Y46" s="43">
        <v>2</v>
      </c>
      <c r="Z46" s="43">
        <v>254</v>
      </c>
    </row>
    <row r="47" spans="1:26">
      <c r="A47" s="43" t="s">
        <v>80</v>
      </c>
      <c r="B47" s="43">
        <v>6.96</v>
      </c>
      <c r="C47" s="43">
        <v>24.6</v>
      </c>
      <c r="D47" s="43">
        <v>1.66</v>
      </c>
      <c r="E47" s="43">
        <v>40.4</v>
      </c>
      <c r="F47" s="43">
        <v>0.83</v>
      </c>
      <c r="G47" s="43">
        <v>18.399999999999999</v>
      </c>
      <c r="H47" s="43">
        <v>0.08</v>
      </c>
      <c r="I47" s="43">
        <v>0.09</v>
      </c>
      <c r="J47" s="43">
        <v>0.53</v>
      </c>
      <c r="K47" s="43">
        <v>6.42</v>
      </c>
      <c r="L47" s="43">
        <v>0.32</v>
      </c>
      <c r="M47" s="43">
        <v>0.04</v>
      </c>
      <c r="N47" s="43" t="s">
        <v>47</v>
      </c>
      <c r="O47" s="43" t="s">
        <v>47</v>
      </c>
      <c r="P47" s="43">
        <v>3.29</v>
      </c>
      <c r="Q47" s="43">
        <v>96.7</v>
      </c>
      <c r="R47" s="43">
        <v>0.7</v>
      </c>
      <c r="S47" s="43">
        <v>72</v>
      </c>
      <c r="T47" s="43" t="s">
        <v>39</v>
      </c>
      <c r="U47" s="43">
        <v>177</v>
      </c>
      <c r="V47" s="43">
        <v>898</v>
      </c>
      <c r="W47" s="43">
        <v>1</v>
      </c>
      <c r="X47" s="43">
        <v>950</v>
      </c>
      <c r="Y47" s="43">
        <v>4</v>
      </c>
      <c r="Z47" s="43">
        <v>251</v>
      </c>
    </row>
    <row r="48" spans="1:26">
      <c r="A48" s="43" t="s">
        <v>81</v>
      </c>
      <c r="B48" s="43">
        <v>6.35</v>
      </c>
      <c r="C48" s="43">
        <v>23.1</v>
      </c>
      <c r="D48" s="43">
        <v>1.46</v>
      </c>
      <c r="E48" s="43">
        <v>41.2</v>
      </c>
      <c r="F48" s="43">
        <v>0.71</v>
      </c>
      <c r="G48" s="43">
        <v>17.5</v>
      </c>
      <c r="H48" s="43">
        <v>0.06</v>
      </c>
      <c r="I48" s="43">
        <v>0.05</v>
      </c>
      <c r="J48" s="43">
        <v>0.56999999999999995</v>
      </c>
      <c r="K48" s="43">
        <v>7.77</v>
      </c>
      <c r="L48" s="43">
        <v>0.32</v>
      </c>
      <c r="M48" s="43">
        <v>0.03</v>
      </c>
      <c r="N48" s="43" t="s">
        <v>47</v>
      </c>
      <c r="O48" s="43" t="s">
        <v>47</v>
      </c>
      <c r="P48" s="43">
        <v>3.7</v>
      </c>
      <c r="Q48" s="43">
        <v>96.5</v>
      </c>
      <c r="R48" s="43">
        <v>0.9</v>
      </c>
      <c r="S48" s="43">
        <v>49</v>
      </c>
      <c r="T48" s="43" t="s">
        <v>39</v>
      </c>
      <c r="U48" s="43">
        <v>179</v>
      </c>
      <c r="V48" s="43">
        <v>2010</v>
      </c>
      <c r="W48" s="43">
        <v>1</v>
      </c>
      <c r="X48" s="43">
        <v>1030</v>
      </c>
      <c r="Y48" s="43">
        <v>3</v>
      </c>
      <c r="Z48" s="43">
        <v>249</v>
      </c>
    </row>
    <row r="49" spans="1:26">
      <c r="A49" s="43" t="s">
        <v>82</v>
      </c>
      <c r="B49" s="43">
        <v>5.64</v>
      </c>
      <c r="C49" s="43">
        <v>26.2</v>
      </c>
      <c r="D49" s="43">
        <v>1.84</v>
      </c>
      <c r="E49" s="43">
        <v>39.1</v>
      </c>
      <c r="F49" s="43">
        <v>0.67</v>
      </c>
      <c r="G49" s="43">
        <v>18.850000000000001</v>
      </c>
      <c r="H49" s="43">
        <v>0.13</v>
      </c>
      <c r="I49" s="43">
        <v>7.0000000000000007E-2</v>
      </c>
      <c r="J49" s="43">
        <v>0.47</v>
      </c>
      <c r="K49" s="43">
        <v>5.39</v>
      </c>
      <c r="L49" s="43">
        <v>0.31</v>
      </c>
      <c r="M49" s="43">
        <v>0.03</v>
      </c>
      <c r="N49" s="43" t="s">
        <v>47</v>
      </c>
      <c r="O49" s="43" t="s">
        <v>47</v>
      </c>
      <c r="P49" s="43">
        <v>4.96</v>
      </c>
      <c r="Q49" s="43">
        <v>98</v>
      </c>
      <c r="R49" s="43">
        <v>1.2</v>
      </c>
      <c r="S49" s="43">
        <v>32</v>
      </c>
      <c r="T49" s="43" t="s">
        <v>39</v>
      </c>
      <c r="U49" s="43">
        <v>182</v>
      </c>
      <c r="V49" s="43">
        <v>2030</v>
      </c>
      <c r="W49" s="43">
        <v>1</v>
      </c>
      <c r="X49" s="43">
        <v>1000</v>
      </c>
      <c r="Y49" s="43">
        <v>4</v>
      </c>
      <c r="Z49" s="43">
        <v>238</v>
      </c>
    </row>
    <row r="50" spans="1:26">
      <c r="A50" s="43" t="s">
        <v>83</v>
      </c>
      <c r="B50" s="43">
        <v>7.2</v>
      </c>
      <c r="C50" s="43">
        <v>28.3</v>
      </c>
      <c r="D50" s="43">
        <v>2.67</v>
      </c>
      <c r="E50" s="43">
        <v>37.6</v>
      </c>
      <c r="F50" s="43">
        <v>1.1599999999999999</v>
      </c>
      <c r="G50" s="43">
        <v>19.600000000000001</v>
      </c>
      <c r="H50" s="43">
        <v>0.22</v>
      </c>
      <c r="I50" s="43">
        <v>7.0000000000000007E-2</v>
      </c>
      <c r="J50" s="43">
        <v>0.41</v>
      </c>
      <c r="K50" s="43">
        <v>4.84</v>
      </c>
      <c r="L50" s="43">
        <v>0.31</v>
      </c>
      <c r="M50" s="43">
        <v>0.03</v>
      </c>
      <c r="N50" s="43" t="s">
        <v>47</v>
      </c>
      <c r="O50" s="43" t="s">
        <v>47</v>
      </c>
      <c r="P50" s="43">
        <v>4.5599999999999996</v>
      </c>
      <c r="Q50" s="43">
        <v>99.8</v>
      </c>
      <c r="R50" s="43">
        <v>0.8</v>
      </c>
      <c r="S50" s="43">
        <v>45</v>
      </c>
      <c r="T50" s="43" t="s">
        <v>39</v>
      </c>
      <c r="U50" s="43">
        <v>175</v>
      </c>
      <c r="V50" s="43">
        <v>1010</v>
      </c>
      <c r="W50" s="43">
        <v>1</v>
      </c>
      <c r="X50" s="43">
        <v>915</v>
      </c>
      <c r="Y50" s="43">
        <v>4</v>
      </c>
      <c r="Z50" s="43">
        <v>225</v>
      </c>
    </row>
    <row r="51" spans="1:26">
      <c r="A51" s="43" t="s">
        <v>84</v>
      </c>
      <c r="B51" s="43">
        <v>5.59</v>
      </c>
      <c r="C51" s="43">
        <v>27.9</v>
      </c>
      <c r="D51" s="43">
        <v>2.17</v>
      </c>
      <c r="E51" s="43">
        <v>36.799999999999997</v>
      </c>
      <c r="F51" s="43">
        <v>1.02</v>
      </c>
      <c r="G51" s="43">
        <v>20.100000000000001</v>
      </c>
      <c r="H51" s="43">
        <v>0.18</v>
      </c>
      <c r="I51" s="43">
        <v>7.0000000000000007E-2</v>
      </c>
      <c r="J51" s="43">
        <v>0.32</v>
      </c>
      <c r="K51" s="43">
        <v>4.49</v>
      </c>
      <c r="L51" s="43">
        <v>0.3</v>
      </c>
      <c r="M51" s="43">
        <v>0.04</v>
      </c>
      <c r="N51" s="43">
        <v>0.01</v>
      </c>
      <c r="O51" s="43" t="s">
        <v>47</v>
      </c>
      <c r="P51" s="43">
        <v>4.9000000000000004</v>
      </c>
      <c r="Q51" s="43">
        <v>98.3</v>
      </c>
      <c r="R51" s="43">
        <v>1.5</v>
      </c>
      <c r="S51" s="43">
        <v>47</v>
      </c>
      <c r="T51" s="43" t="s">
        <v>39</v>
      </c>
      <c r="U51" s="43">
        <v>177</v>
      </c>
      <c r="V51" s="43">
        <v>2000</v>
      </c>
      <c r="W51" s="43">
        <v>1</v>
      </c>
      <c r="X51" s="43">
        <v>959</v>
      </c>
      <c r="Y51" s="43">
        <v>2</v>
      </c>
      <c r="Z51" s="43">
        <v>224</v>
      </c>
    </row>
    <row r="52" spans="1:26">
      <c r="A52" s="43" t="s">
        <v>85</v>
      </c>
      <c r="B52" s="43">
        <v>6.71</v>
      </c>
      <c r="C52" s="43">
        <v>24.6</v>
      </c>
      <c r="D52" s="43">
        <v>1.96</v>
      </c>
      <c r="E52" s="43">
        <v>37.1</v>
      </c>
      <c r="F52" s="43">
        <v>1.05</v>
      </c>
      <c r="G52" s="43">
        <v>18.05</v>
      </c>
      <c r="H52" s="43">
        <v>0.14000000000000001</v>
      </c>
      <c r="I52" s="43">
        <v>7.0000000000000007E-2</v>
      </c>
      <c r="J52" s="43">
        <v>0.34</v>
      </c>
      <c r="K52" s="43">
        <v>7.84</v>
      </c>
      <c r="L52" s="43">
        <v>0.31</v>
      </c>
      <c r="M52" s="43">
        <v>7.0000000000000007E-2</v>
      </c>
      <c r="N52" s="43">
        <v>0.01</v>
      </c>
      <c r="O52" s="43" t="s">
        <v>47</v>
      </c>
      <c r="P52" s="43">
        <v>3.7</v>
      </c>
      <c r="Q52" s="43">
        <v>95.2</v>
      </c>
      <c r="R52" s="43">
        <v>1.8</v>
      </c>
      <c r="S52" s="43">
        <v>16</v>
      </c>
      <c r="T52" s="43" t="s">
        <v>39</v>
      </c>
      <c r="U52" s="43">
        <v>172</v>
      </c>
      <c r="V52" s="43">
        <v>2320</v>
      </c>
      <c r="W52" s="43">
        <v>1</v>
      </c>
      <c r="X52" s="43">
        <v>933</v>
      </c>
      <c r="Y52" s="43">
        <v>5</v>
      </c>
      <c r="Z52" s="43">
        <v>226</v>
      </c>
    </row>
    <row r="53" spans="1:26">
      <c r="A53" s="43" t="s">
        <v>86</v>
      </c>
      <c r="B53" s="43">
        <v>7.59</v>
      </c>
      <c r="C53" s="43">
        <v>21.1</v>
      </c>
      <c r="D53" s="43">
        <v>2.74</v>
      </c>
      <c r="E53" s="43">
        <v>39.9</v>
      </c>
      <c r="F53" s="43">
        <v>1.25</v>
      </c>
      <c r="G53" s="43">
        <v>15.05</v>
      </c>
      <c r="H53" s="43">
        <v>0.21</v>
      </c>
      <c r="I53" s="43">
        <v>0.09</v>
      </c>
      <c r="J53" s="43">
        <v>0.43</v>
      </c>
      <c r="K53" s="43">
        <v>13.75</v>
      </c>
      <c r="L53" s="43">
        <v>0.31</v>
      </c>
      <c r="M53" s="43">
        <v>0.08</v>
      </c>
      <c r="N53" s="43">
        <v>0.01</v>
      </c>
      <c r="O53" s="43" t="s">
        <v>47</v>
      </c>
      <c r="P53" s="43">
        <v>1.69</v>
      </c>
      <c r="Q53" s="43">
        <v>96.6</v>
      </c>
      <c r="R53" s="43">
        <v>1.1000000000000001</v>
      </c>
      <c r="S53" s="43">
        <v>16</v>
      </c>
      <c r="T53" s="43" t="s">
        <v>39</v>
      </c>
      <c r="U53" s="43">
        <v>148</v>
      </c>
      <c r="V53" s="43">
        <v>2150</v>
      </c>
      <c r="W53" s="43">
        <v>1</v>
      </c>
      <c r="X53" s="43">
        <v>777</v>
      </c>
      <c r="Y53" s="43">
        <v>3</v>
      </c>
      <c r="Z53" s="43">
        <v>210</v>
      </c>
    </row>
    <row r="54" spans="1:26">
      <c r="A54" s="43" t="s">
        <v>87</v>
      </c>
      <c r="B54" s="43">
        <v>7.45</v>
      </c>
      <c r="C54" s="43">
        <v>22.5</v>
      </c>
      <c r="D54" s="43">
        <v>2.25</v>
      </c>
      <c r="E54" s="43">
        <v>39.9</v>
      </c>
      <c r="F54" s="43">
        <v>1.27</v>
      </c>
      <c r="G54" s="43">
        <v>15.85</v>
      </c>
      <c r="H54" s="43">
        <v>0.14000000000000001</v>
      </c>
      <c r="I54" s="43">
        <v>0.14000000000000001</v>
      </c>
      <c r="J54" s="43">
        <v>0.41</v>
      </c>
      <c r="K54" s="43">
        <v>12.25</v>
      </c>
      <c r="L54" s="43">
        <v>0.31</v>
      </c>
      <c r="M54" s="43">
        <v>0.06</v>
      </c>
      <c r="N54" s="43">
        <v>0.01</v>
      </c>
      <c r="O54" s="43" t="s">
        <v>47</v>
      </c>
      <c r="P54" s="43">
        <v>5.08</v>
      </c>
      <c r="Q54" s="43">
        <v>100</v>
      </c>
      <c r="R54" s="43">
        <v>0.7</v>
      </c>
      <c r="S54" s="43">
        <v>69</v>
      </c>
      <c r="T54" s="43" t="s">
        <v>39</v>
      </c>
      <c r="U54" s="43">
        <v>161</v>
      </c>
      <c r="V54" s="43">
        <v>1360</v>
      </c>
      <c r="W54" s="43">
        <v>1</v>
      </c>
      <c r="X54" s="43">
        <v>745</v>
      </c>
      <c r="Y54" s="43">
        <v>4</v>
      </c>
      <c r="Z54" s="43">
        <v>224</v>
      </c>
    </row>
    <row r="55" spans="1:26">
      <c r="A55" s="43" t="s">
        <v>88</v>
      </c>
      <c r="B55" s="43">
        <v>6.78</v>
      </c>
      <c r="C55" s="43">
        <v>26.8</v>
      </c>
      <c r="D55" s="43">
        <v>2.16</v>
      </c>
      <c r="E55" s="43">
        <v>36.700000000000003</v>
      </c>
      <c r="F55" s="43">
        <v>1.1299999999999999</v>
      </c>
      <c r="G55" s="43">
        <v>18.899999999999999</v>
      </c>
      <c r="H55" s="43">
        <v>0.18</v>
      </c>
      <c r="I55" s="43">
        <v>0.08</v>
      </c>
      <c r="J55" s="43">
        <v>0.27</v>
      </c>
      <c r="K55" s="43">
        <v>7.76</v>
      </c>
      <c r="L55" s="43">
        <v>0.31</v>
      </c>
      <c r="M55" s="43">
        <v>0.11</v>
      </c>
      <c r="N55" s="43">
        <v>0.03</v>
      </c>
      <c r="O55" s="43">
        <v>0.03</v>
      </c>
      <c r="P55" s="43">
        <v>2.85</v>
      </c>
      <c r="Q55" s="43">
        <v>97.3</v>
      </c>
      <c r="R55" s="43">
        <v>1.1000000000000001</v>
      </c>
      <c r="S55" s="43">
        <v>19</v>
      </c>
      <c r="T55" s="43" t="s">
        <v>39</v>
      </c>
      <c r="U55" s="43">
        <v>165</v>
      </c>
      <c r="V55" s="43">
        <v>1700</v>
      </c>
      <c r="W55" s="43">
        <v>1</v>
      </c>
      <c r="X55" s="43">
        <v>862</v>
      </c>
      <c r="Y55" s="43" t="s">
        <v>48</v>
      </c>
      <c r="Z55" s="43">
        <v>199</v>
      </c>
    </row>
    <row r="56" spans="1:26">
      <c r="A56" s="43" t="s">
        <v>89</v>
      </c>
      <c r="B56" s="43">
        <v>6.47</v>
      </c>
      <c r="C56" s="43">
        <v>27.7</v>
      </c>
      <c r="D56" s="43">
        <v>3.21</v>
      </c>
      <c r="E56" s="43">
        <v>36</v>
      </c>
      <c r="F56" s="43">
        <v>1.43</v>
      </c>
      <c r="G56" s="43">
        <v>18.55</v>
      </c>
      <c r="H56" s="43">
        <v>0.27</v>
      </c>
      <c r="I56" s="43">
        <v>7.0000000000000007E-2</v>
      </c>
      <c r="J56" s="43">
        <v>0.31</v>
      </c>
      <c r="K56" s="43">
        <v>6.44</v>
      </c>
      <c r="L56" s="43">
        <v>0.3</v>
      </c>
      <c r="M56" s="43">
        <v>0.08</v>
      </c>
      <c r="N56" s="43">
        <v>0.01</v>
      </c>
      <c r="O56" s="43" t="s">
        <v>47</v>
      </c>
      <c r="P56" s="43">
        <v>3.5</v>
      </c>
      <c r="Q56" s="43">
        <v>97.9</v>
      </c>
      <c r="R56" s="43">
        <v>1.1000000000000001</v>
      </c>
      <c r="S56" s="43">
        <v>12</v>
      </c>
      <c r="T56" s="43" t="s">
        <v>39</v>
      </c>
      <c r="U56" s="43">
        <v>167</v>
      </c>
      <c r="V56" s="43">
        <v>2610</v>
      </c>
      <c r="W56" s="43">
        <v>1</v>
      </c>
      <c r="X56" s="43">
        <v>941</v>
      </c>
      <c r="Y56" s="43">
        <v>6</v>
      </c>
      <c r="Z56" s="43">
        <v>196</v>
      </c>
    </row>
    <row r="57" spans="1:26">
      <c r="A57" s="43" t="s">
        <v>90</v>
      </c>
      <c r="B57" s="43">
        <v>6.27</v>
      </c>
      <c r="C57" s="43">
        <v>26.8</v>
      </c>
      <c r="D57" s="43">
        <v>3.55</v>
      </c>
      <c r="E57" s="43">
        <v>34.299999999999997</v>
      </c>
      <c r="F57" s="43">
        <v>1.42</v>
      </c>
      <c r="G57" s="43">
        <v>17.5</v>
      </c>
      <c r="H57" s="43">
        <v>0.3</v>
      </c>
      <c r="I57" s="43">
        <v>0.06</v>
      </c>
      <c r="J57" s="43">
        <v>0.28999999999999998</v>
      </c>
      <c r="K57" s="43">
        <v>6.37</v>
      </c>
      <c r="L57" s="43">
        <v>0.27</v>
      </c>
      <c r="M57" s="43">
        <v>7.0000000000000007E-2</v>
      </c>
      <c r="N57" s="43" t="s">
        <v>47</v>
      </c>
      <c r="O57" s="43" t="s">
        <v>47</v>
      </c>
      <c r="P57" s="43">
        <v>4.67</v>
      </c>
      <c r="Q57" s="43">
        <v>95.6</v>
      </c>
      <c r="R57" s="43">
        <v>0.9</v>
      </c>
      <c r="S57" s="43">
        <v>12</v>
      </c>
      <c r="T57" s="43" t="s">
        <v>39</v>
      </c>
      <c r="U57" s="43">
        <v>172</v>
      </c>
      <c r="V57" s="43">
        <v>2520</v>
      </c>
      <c r="W57" s="43">
        <v>1</v>
      </c>
      <c r="X57" s="43">
        <v>899</v>
      </c>
      <c r="Y57" s="43">
        <v>3</v>
      </c>
      <c r="Z57" s="43">
        <v>228</v>
      </c>
    </row>
    <row r="58" spans="1:26">
      <c r="A58" s="43" t="s">
        <v>91</v>
      </c>
      <c r="B58" s="43">
        <v>7.36</v>
      </c>
      <c r="C58" s="43">
        <v>23.6</v>
      </c>
      <c r="D58" s="43">
        <v>2.35</v>
      </c>
      <c r="E58" s="43">
        <v>35.9</v>
      </c>
      <c r="F58" s="43">
        <v>1.8</v>
      </c>
      <c r="G58" s="43">
        <v>15.75</v>
      </c>
      <c r="H58" s="43">
        <v>0.25</v>
      </c>
      <c r="I58" s="43">
        <v>0.08</v>
      </c>
      <c r="J58" s="43">
        <v>0.25</v>
      </c>
      <c r="K58" s="43">
        <v>12.9</v>
      </c>
      <c r="L58" s="43">
        <v>0.3</v>
      </c>
      <c r="M58" s="43">
        <v>0.08</v>
      </c>
      <c r="N58" s="43" t="s">
        <v>47</v>
      </c>
      <c r="O58" s="43" t="s">
        <v>47</v>
      </c>
      <c r="P58" s="43">
        <v>3.4</v>
      </c>
      <c r="Q58" s="43">
        <v>96.7</v>
      </c>
      <c r="R58" s="43">
        <v>1</v>
      </c>
      <c r="S58" s="43">
        <v>13</v>
      </c>
      <c r="T58" s="43" t="s">
        <v>39</v>
      </c>
      <c r="U58" s="43">
        <v>152</v>
      </c>
      <c r="V58" s="43">
        <v>2650</v>
      </c>
      <c r="W58" s="43">
        <v>1</v>
      </c>
      <c r="X58" s="43">
        <v>811</v>
      </c>
      <c r="Y58" s="43">
        <v>3</v>
      </c>
      <c r="Z58" s="43">
        <v>194</v>
      </c>
    </row>
    <row r="59" spans="1:26">
      <c r="A59" s="43" t="s">
        <v>92</v>
      </c>
      <c r="B59" s="43">
        <v>7.46</v>
      </c>
      <c r="C59" s="43">
        <v>23.1</v>
      </c>
      <c r="D59" s="43">
        <v>2.88</v>
      </c>
      <c r="E59" s="43">
        <v>37.1</v>
      </c>
      <c r="F59" s="43">
        <v>1.29</v>
      </c>
      <c r="G59" s="43">
        <v>15.95</v>
      </c>
      <c r="H59" s="43">
        <v>0.27</v>
      </c>
      <c r="I59" s="43">
        <v>0.09</v>
      </c>
      <c r="J59" s="43">
        <v>0.26</v>
      </c>
      <c r="K59" s="43">
        <v>12.7</v>
      </c>
      <c r="L59" s="43">
        <v>0.3</v>
      </c>
      <c r="M59" s="43">
        <v>0.11</v>
      </c>
      <c r="N59" s="43">
        <v>0.01</v>
      </c>
      <c r="O59" s="43" t="s">
        <v>47</v>
      </c>
      <c r="P59" s="43">
        <v>1.9</v>
      </c>
      <c r="Q59" s="43">
        <v>96</v>
      </c>
      <c r="R59" s="43">
        <v>0.8</v>
      </c>
      <c r="S59" s="43">
        <v>15</v>
      </c>
      <c r="T59" s="43" t="s">
        <v>39</v>
      </c>
      <c r="U59" s="43">
        <v>153</v>
      </c>
      <c r="V59" s="43">
        <v>1870</v>
      </c>
      <c r="W59" s="43">
        <v>1</v>
      </c>
      <c r="X59" s="43">
        <v>750</v>
      </c>
      <c r="Y59" s="43">
        <v>5</v>
      </c>
      <c r="Z59" s="43">
        <v>198</v>
      </c>
    </row>
    <row r="60" spans="1:26">
      <c r="A60" s="43" t="s">
        <v>93</v>
      </c>
      <c r="B60" s="43">
        <v>3.03</v>
      </c>
      <c r="C60" s="43">
        <v>24.8</v>
      </c>
      <c r="D60" s="43">
        <v>3.58</v>
      </c>
      <c r="E60" s="43">
        <v>35.5</v>
      </c>
      <c r="F60" s="43">
        <v>2.52</v>
      </c>
      <c r="G60" s="43">
        <v>15.6</v>
      </c>
      <c r="H60" s="43">
        <v>0.34</v>
      </c>
      <c r="I60" s="43">
        <v>0.06</v>
      </c>
      <c r="J60" s="43">
        <v>0.19</v>
      </c>
      <c r="K60" s="43">
        <v>14.65</v>
      </c>
      <c r="L60" s="43">
        <v>0.3</v>
      </c>
      <c r="M60" s="43">
        <v>0.04</v>
      </c>
      <c r="N60" s="43">
        <v>0.01</v>
      </c>
      <c r="O60" s="43" t="s">
        <v>47</v>
      </c>
      <c r="P60" s="43">
        <v>0.1</v>
      </c>
      <c r="Q60" s="43">
        <v>97.7</v>
      </c>
      <c r="R60" s="43">
        <v>0.8</v>
      </c>
      <c r="S60" s="43">
        <v>22</v>
      </c>
      <c r="T60" s="43" t="s">
        <v>39</v>
      </c>
      <c r="U60" s="43">
        <v>133</v>
      </c>
      <c r="V60" s="43">
        <v>1550</v>
      </c>
      <c r="W60" s="43">
        <v>1</v>
      </c>
      <c r="X60" s="43">
        <v>650</v>
      </c>
      <c r="Y60" s="43" t="s">
        <v>48</v>
      </c>
      <c r="Z60" s="43">
        <v>178</v>
      </c>
    </row>
    <row r="61" spans="1:26">
      <c r="A61" s="43" t="s">
        <v>94</v>
      </c>
      <c r="B61" s="43">
        <v>6.53</v>
      </c>
      <c r="C61" s="43">
        <v>21.5</v>
      </c>
      <c r="D61" s="43">
        <v>2.73</v>
      </c>
      <c r="E61" s="43">
        <v>38.1</v>
      </c>
      <c r="F61" s="43">
        <v>1.42</v>
      </c>
      <c r="G61" s="43">
        <v>13.9</v>
      </c>
      <c r="H61" s="43">
        <v>0.28999999999999998</v>
      </c>
      <c r="I61" s="43">
        <v>0.1</v>
      </c>
      <c r="J61" s="43">
        <v>0.17</v>
      </c>
      <c r="K61" s="43">
        <v>19.8</v>
      </c>
      <c r="L61" s="43">
        <v>0.31</v>
      </c>
      <c r="M61" s="43">
        <v>0.09</v>
      </c>
      <c r="N61" s="43">
        <v>0.01</v>
      </c>
      <c r="O61" s="43" t="s">
        <v>47</v>
      </c>
      <c r="P61" s="43">
        <v>0.7</v>
      </c>
      <c r="Q61" s="43">
        <v>99.1</v>
      </c>
      <c r="R61" s="43">
        <v>0.6</v>
      </c>
      <c r="S61" s="43">
        <v>21</v>
      </c>
      <c r="T61" s="43" t="s">
        <v>39</v>
      </c>
      <c r="U61" s="43">
        <v>133</v>
      </c>
      <c r="V61" s="43">
        <v>1340</v>
      </c>
      <c r="W61" s="43">
        <v>1</v>
      </c>
      <c r="X61" s="43">
        <v>605</v>
      </c>
      <c r="Y61" s="43">
        <v>2</v>
      </c>
      <c r="Z61" s="43">
        <v>176</v>
      </c>
    </row>
    <row r="62" spans="1:26">
      <c r="A62" s="43" t="s">
        <v>95</v>
      </c>
      <c r="B62" s="43">
        <v>7.88</v>
      </c>
      <c r="C62" s="43">
        <v>23.5</v>
      </c>
      <c r="D62" s="43">
        <v>2.9</v>
      </c>
      <c r="E62" s="43">
        <v>37.1</v>
      </c>
      <c r="F62" s="43">
        <v>1.75</v>
      </c>
      <c r="G62" s="43">
        <v>15.05</v>
      </c>
      <c r="H62" s="43">
        <v>0.38</v>
      </c>
      <c r="I62" s="43">
        <v>0.13</v>
      </c>
      <c r="J62" s="43">
        <v>0.14000000000000001</v>
      </c>
      <c r="K62" s="43">
        <v>17.2</v>
      </c>
      <c r="L62" s="43">
        <v>0.32</v>
      </c>
      <c r="M62" s="43">
        <v>0.04</v>
      </c>
      <c r="N62" s="43" t="s">
        <v>47</v>
      </c>
      <c r="O62" s="43" t="s">
        <v>47</v>
      </c>
      <c r="P62" s="43">
        <v>0.8</v>
      </c>
      <c r="Q62" s="43">
        <v>99.3</v>
      </c>
      <c r="R62" s="43" t="s">
        <v>39</v>
      </c>
      <c r="S62" s="43">
        <v>21</v>
      </c>
      <c r="T62" s="43" t="s">
        <v>39</v>
      </c>
      <c r="U62" s="43">
        <v>135</v>
      </c>
      <c r="V62" s="43">
        <v>1620</v>
      </c>
      <c r="W62" s="43">
        <v>1</v>
      </c>
      <c r="X62" s="43">
        <v>616</v>
      </c>
      <c r="Y62" s="43">
        <v>4</v>
      </c>
      <c r="Z62" s="43">
        <v>177</v>
      </c>
    </row>
    <row r="63" spans="1:26">
      <c r="A63" s="43" t="s">
        <v>96</v>
      </c>
      <c r="B63" s="43">
        <v>6.52</v>
      </c>
      <c r="C63" s="43">
        <v>30.4</v>
      </c>
      <c r="D63" s="43">
        <v>11.15</v>
      </c>
      <c r="E63" s="43">
        <v>26.6</v>
      </c>
      <c r="F63" s="43">
        <v>5.81</v>
      </c>
      <c r="G63" s="43">
        <v>10.45</v>
      </c>
      <c r="H63" s="43">
        <v>1.04</v>
      </c>
      <c r="I63" s="43">
        <v>0.16</v>
      </c>
      <c r="J63" s="43">
        <v>0.08</v>
      </c>
      <c r="K63" s="43">
        <v>12.4</v>
      </c>
      <c r="L63" s="43">
        <v>0.24</v>
      </c>
      <c r="M63" s="43">
        <v>0.08</v>
      </c>
      <c r="N63" s="43">
        <v>0.02</v>
      </c>
      <c r="O63" s="43">
        <v>0.01</v>
      </c>
      <c r="P63" s="43">
        <v>1.8</v>
      </c>
      <c r="Q63" s="43">
        <v>100</v>
      </c>
      <c r="R63" s="43">
        <v>0.8</v>
      </c>
      <c r="S63" s="43">
        <v>13</v>
      </c>
      <c r="T63" s="43" t="s">
        <v>39</v>
      </c>
      <c r="U63" s="43">
        <v>91</v>
      </c>
      <c r="V63" s="43">
        <v>1500</v>
      </c>
      <c r="W63" s="43">
        <v>1</v>
      </c>
      <c r="X63" s="43">
        <v>437</v>
      </c>
      <c r="Y63" s="43">
        <v>3</v>
      </c>
      <c r="Z63" s="43">
        <v>131</v>
      </c>
    </row>
    <row r="64" spans="1:26">
      <c r="A64" s="43" t="s">
        <v>97</v>
      </c>
      <c r="B64" s="43">
        <v>6.64</v>
      </c>
      <c r="C64" s="43">
        <v>29.6</v>
      </c>
      <c r="D64" s="43">
        <v>11.3</v>
      </c>
      <c r="E64" s="43">
        <v>23.7</v>
      </c>
      <c r="F64" s="43">
        <v>6.07</v>
      </c>
      <c r="G64" s="43">
        <v>10.15</v>
      </c>
      <c r="H64" s="43">
        <v>1.04</v>
      </c>
      <c r="I64" s="43">
        <v>0.16</v>
      </c>
      <c r="J64" s="43">
        <v>7.0000000000000007E-2</v>
      </c>
      <c r="K64" s="43">
        <v>11.55</v>
      </c>
      <c r="L64" s="43">
        <v>0.21</v>
      </c>
      <c r="M64" s="43">
        <v>0.06</v>
      </c>
      <c r="N64" s="43">
        <v>0.03</v>
      </c>
      <c r="O64" s="43">
        <v>0.01</v>
      </c>
      <c r="P64" s="43">
        <v>2.1</v>
      </c>
      <c r="Q64" s="43">
        <v>96.1</v>
      </c>
      <c r="R64" s="43">
        <v>0.5</v>
      </c>
      <c r="S64" s="43">
        <v>18</v>
      </c>
      <c r="T64" s="43" t="s">
        <v>39</v>
      </c>
      <c r="U64" s="43">
        <v>87</v>
      </c>
      <c r="V64" s="43">
        <v>1390</v>
      </c>
      <c r="W64" s="43">
        <v>1</v>
      </c>
      <c r="X64" s="43">
        <v>422</v>
      </c>
      <c r="Y64" s="43">
        <v>4</v>
      </c>
      <c r="Z64" s="43">
        <v>115</v>
      </c>
    </row>
    <row r="65" spans="1:26">
      <c r="A65" s="43" t="s">
        <v>98</v>
      </c>
      <c r="B65" s="43">
        <v>7.59</v>
      </c>
      <c r="C65" s="43">
        <v>19.45</v>
      </c>
      <c r="D65" s="43">
        <v>2.2000000000000002</v>
      </c>
      <c r="E65" s="43">
        <v>38.6</v>
      </c>
      <c r="F65" s="43">
        <v>1.24</v>
      </c>
      <c r="G65" s="43">
        <v>13.8</v>
      </c>
      <c r="H65" s="43">
        <v>0.28000000000000003</v>
      </c>
      <c r="I65" s="43">
        <v>0.05</v>
      </c>
      <c r="J65" s="43">
        <v>0.14000000000000001</v>
      </c>
      <c r="K65" s="43">
        <v>19.75</v>
      </c>
      <c r="L65" s="43">
        <v>0.32</v>
      </c>
      <c r="M65" s="43">
        <v>0.01</v>
      </c>
      <c r="N65" s="43" t="s">
        <v>47</v>
      </c>
      <c r="O65" s="43" t="s">
        <v>47</v>
      </c>
      <c r="P65" s="43">
        <v>1.39</v>
      </c>
      <c r="Q65" s="43">
        <v>97.2</v>
      </c>
      <c r="R65" s="43">
        <v>0.8</v>
      </c>
      <c r="S65" s="43">
        <v>14</v>
      </c>
      <c r="T65" s="43" t="s">
        <v>39</v>
      </c>
      <c r="U65" s="43">
        <v>142</v>
      </c>
      <c r="V65" s="43">
        <v>2790</v>
      </c>
      <c r="W65" s="43">
        <v>1</v>
      </c>
      <c r="X65" s="43">
        <v>709</v>
      </c>
      <c r="Y65" s="43" t="s">
        <v>48</v>
      </c>
      <c r="Z65" s="43">
        <v>173</v>
      </c>
    </row>
    <row r="66" spans="1:26">
      <c r="A66" s="43" t="s">
        <v>99</v>
      </c>
      <c r="B66" s="43">
        <v>7.26</v>
      </c>
      <c r="C66" s="43">
        <v>21.9</v>
      </c>
      <c r="D66" s="43">
        <v>2.4900000000000002</v>
      </c>
      <c r="E66" s="43">
        <v>38.1</v>
      </c>
      <c r="F66" s="43">
        <v>1.2</v>
      </c>
      <c r="G66" s="43">
        <v>15.95</v>
      </c>
      <c r="H66" s="43">
        <v>0.2</v>
      </c>
      <c r="I66" s="43">
        <v>0.05</v>
      </c>
      <c r="J66" s="43">
        <v>0.16</v>
      </c>
      <c r="K66" s="43">
        <v>16.55</v>
      </c>
      <c r="L66" s="43">
        <v>0.31</v>
      </c>
      <c r="M66" s="43">
        <v>0.09</v>
      </c>
      <c r="N66" s="43">
        <v>0.01</v>
      </c>
      <c r="O66" s="43" t="s">
        <v>47</v>
      </c>
      <c r="P66" s="43">
        <v>1.59</v>
      </c>
      <c r="Q66" s="43">
        <v>98.6</v>
      </c>
      <c r="R66" s="43">
        <v>0.8</v>
      </c>
      <c r="S66" s="43">
        <v>11</v>
      </c>
      <c r="T66" s="43" t="s">
        <v>39</v>
      </c>
      <c r="U66" s="43">
        <v>142</v>
      </c>
      <c r="V66" s="43">
        <v>1990</v>
      </c>
      <c r="W66" s="43">
        <v>1</v>
      </c>
      <c r="X66" s="43">
        <v>655</v>
      </c>
      <c r="Y66" s="43" t="s">
        <v>48</v>
      </c>
      <c r="Z66" s="43">
        <v>172</v>
      </c>
    </row>
    <row r="67" spans="1:26">
      <c r="A67" s="43" t="s">
        <v>100</v>
      </c>
      <c r="B67" s="43">
        <v>6.68</v>
      </c>
      <c r="C67" s="43">
        <v>26.6</v>
      </c>
      <c r="D67" s="43">
        <v>3.52</v>
      </c>
      <c r="E67" s="43">
        <v>37.6</v>
      </c>
      <c r="F67" s="43">
        <v>1.64</v>
      </c>
      <c r="G67" s="43">
        <v>18.3</v>
      </c>
      <c r="H67" s="43">
        <v>0.24</v>
      </c>
      <c r="I67" s="43">
        <v>7.0000000000000007E-2</v>
      </c>
      <c r="J67" s="43">
        <v>0.3</v>
      </c>
      <c r="K67" s="43">
        <v>7.86</v>
      </c>
      <c r="L67" s="43">
        <v>0.28999999999999998</v>
      </c>
      <c r="M67" s="43">
        <v>0.04</v>
      </c>
      <c r="N67" s="43">
        <v>0.01</v>
      </c>
      <c r="O67" s="43" t="s">
        <v>47</v>
      </c>
      <c r="P67" s="43">
        <v>1.7</v>
      </c>
      <c r="Q67" s="43">
        <v>98.2</v>
      </c>
      <c r="R67" s="43">
        <v>0.8</v>
      </c>
      <c r="S67" s="43">
        <v>39</v>
      </c>
      <c r="T67" s="43" t="s">
        <v>39</v>
      </c>
      <c r="U67" s="43">
        <v>160</v>
      </c>
      <c r="V67" s="43">
        <v>1970</v>
      </c>
      <c r="W67" s="43" t="s">
        <v>58</v>
      </c>
      <c r="X67" s="43">
        <v>747</v>
      </c>
      <c r="Y67" s="43">
        <v>6</v>
      </c>
      <c r="Z67" s="43">
        <v>217</v>
      </c>
    </row>
    <row r="68" spans="1:26">
      <c r="A68" s="43" t="s">
        <v>101</v>
      </c>
      <c r="B68" s="43">
        <v>6.57</v>
      </c>
      <c r="C68" s="43">
        <v>22.8</v>
      </c>
      <c r="D68" s="43">
        <v>2.73</v>
      </c>
      <c r="E68" s="43">
        <v>37.4</v>
      </c>
      <c r="F68" s="43">
        <v>1.8</v>
      </c>
      <c r="G68" s="43">
        <v>15.45</v>
      </c>
      <c r="H68" s="43">
        <v>0.21</v>
      </c>
      <c r="I68" s="43">
        <v>0.02</v>
      </c>
      <c r="J68" s="43">
        <v>0.17</v>
      </c>
      <c r="K68" s="43">
        <v>16.2</v>
      </c>
      <c r="L68" s="43">
        <v>0.3</v>
      </c>
      <c r="M68" s="43">
        <v>7.0000000000000007E-2</v>
      </c>
      <c r="N68" s="43">
        <v>0.01</v>
      </c>
      <c r="O68" s="43" t="s">
        <v>47</v>
      </c>
      <c r="P68" s="43">
        <v>1.1000000000000001</v>
      </c>
      <c r="Q68" s="43">
        <v>98.3</v>
      </c>
      <c r="R68" s="43">
        <v>0.6</v>
      </c>
      <c r="S68" s="43">
        <v>18</v>
      </c>
      <c r="T68" s="43" t="s">
        <v>39</v>
      </c>
      <c r="U68" s="43">
        <v>148</v>
      </c>
      <c r="V68" s="43">
        <v>2280</v>
      </c>
      <c r="W68" s="43">
        <v>1</v>
      </c>
      <c r="X68" s="43">
        <v>681</v>
      </c>
      <c r="Y68" s="43" t="s">
        <v>48</v>
      </c>
      <c r="Z68" s="43">
        <v>182</v>
      </c>
    </row>
    <row r="69" spans="1:26">
      <c r="A69" s="43" t="s">
        <v>102</v>
      </c>
      <c r="B69" s="43">
        <v>7.54</v>
      </c>
      <c r="C69" s="43">
        <v>23.6</v>
      </c>
      <c r="D69" s="43">
        <v>2.2999999999999998</v>
      </c>
      <c r="E69" s="43">
        <v>37.200000000000003</v>
      </c>
      <c r="F69" s="43">
        <v>1.45</v>
      </c>
      <c r="G69" s="43">
        <v>17</v>
      </c>
      <c r="H69" s="43">
        <v>0.18</v>
      </c>
      <c r="I69" s="43">
        <v>7.0000000000000007E-2</v>
      </c>
      <c r="J69" s="43">
        <v>0.18</v>
      </c>
      <c r="K69" s="43">
        <v>14.1</v>
      </c>
      <c r="L69" s="43">
        <v>0.3</v>
      </c>
      <c r="M69" s="43">
        <v>0.06</v>
      </c>
      <c r="N69" s="43">
        <v>0.01</v>
      </c>
      <c r="O69" s="43" t="s">
        <v>47</v>
      </c>
      <c r="P69" s="43">
        <v>2.1800000000000002</v>
      </c>
      <c r="Q69" s="43">
        <v>98.6</v>
      </c>
      <c r="R69" s="43">
        <v>1.2</v>
      </c>
      <c r="S69" s="43">
        <v>16</v>
      </c>
      <c r="T69" s="43" t="s">
        <v>39</v>
      </c>
      <c r="U69" s="43">
        <v>158</v>
      </c>
      <c r="V69" s="43">
        <v>2960</v>
      </c>
      <c r="W69" s="43">
        <v>1</v>
      </c>
      <c r="X69" s="43">
        <v>742</v>
      </c>
      <c r="Y69" s="43">
        <v>3</v>
      </c>
      <c r="Z69" s="43">
        <v>187</v>
      </c>
    </row>
    <row r="70" spans="1:26">
      <c r="A70" s="43" t="s">
        <v>103</v>
      </c>
      <c r="B70" s="43">
        <v>8.1999999999999993</v>
      </c>
      <c r="C70" s="43">
        <v>20.5</v>
      </c>
      <c r="D70" s="43">
        <v>1.06</v>
      </c>
      <c r="E70" s="43">
        <v>40</v>
      </c>
      <c r="F70" s="43">
        <v>0.65</v>
      </c>
      <c r="G70" s="43">
        <v>16.600000000000001</v>
      </c>
      <c r="H70" s="43">
        <v>0.1</v>
      </c>
      <c r="I70" s="43">
        <v>0.04</v>
      </c>
      <c r="J70" s="43">
        <v>0.19</v>
      </c>
      <c r="K70" s="43">
        <v>17.3</v>
      </c>
      <c r="L70" s="43">
        <v>0.32</v>
      </c>
      <c r="M70" s="43">
        <v>7.0000000000000007E-2</v>
      </c>
      <c r="N70" s="43">
        <v>0.01</v>
      </c>
      <c r="O70" s="43" t="s">
        <v>47</v>
      </c>
      <c r="P70" s="43">
        <v>0.7</v>
      </c>
      <c r="Q70" s="43">
        <v>97.5</v>
      </c>
      <c r="R70" s="43">
        <v>0.8</v>
      </c>
      <c r="S70" s="43">
        <v>13</v>
      </c>
      <c r="T70" s="43" t="s">
        <v>39</v>
      </c>
      <c r="U70" s="43">
        <v>158</v>
      </c>
      <c r="V70" s="43">
        <v>2430</v>
      </c>
      <c r="W70" s="43">
        <v>1</v>
      </c>
      <c r="X70" s="43">
        <v>726</v>
      </c>
      <c r="Y70" s="43" t="s">
        <v>48</v>
      </c>
      <c r="Z70" s="43">
        <v>199</v>
      </c>
    </row>
    <row r="71" spans="1:26">
      <c r="A71" s="43" t="s">
        <v>104</v>
      </c>
      <c r="B71" s="43">
        <v>7.16</v>
      </c>
      <c r="C71" s="43">
        <v>23</v>
      </c>
      <c r="D71" s="43">
        <v>3.16</v>
      </c>
      <c r="E71" s="43">
        <v>36.200000000000003</v>
      </c>
      <c r="F71" s="43">
        <v>1.48</v>
      </c>
      <c r="G71" s="43">
        <v>16.05</v>
      </c>
      <c r="H71" s="43">
        <v>0.27</v>
      </c>
      <c r="I71" s="43">
        <v>0.04</v>
      </c>
      <c r="J71" s="43">
        <v>0.17</v>
      </c>
      <c r="K71" s="43">
        <v>15.45</v>
      </c>
      <c r="L71" s="43">
        <v>0.3</v>
      </c>
      <c r="M71" s="43">
        <v>0.05</v>
      </c>
      <c r="N71" s="43">
        <v>0.01</v>
      </c>
      <c r="O71" s="43" t="s">
        <v>47</v>
      </c>
      <c r="P71" s="43">
        <v>0.9</v>
      </c>
      <c r="Q71" s="43">
        <v>97.1</v>
      </c>
      <c r="R71" s="43">
        <v>1.4</v>
      </c>
      <c r="S71" s="43">
        <v>13</v>
      </c>
      <c r="T71" s="43" t="s">
        <v>39</v>
      </c>
      <c r="U71" s="43">
        <v>151</v>
      </c>
      <c r="V71" s="43">
        <v>2580</v>
      </c>
      <c r="W71" s="43">
        <v>1</v>
      </c>
      <c r="X71" s="43">
        <v>701</v>
      </c>
      <c r="Y71" s="43" t="s">
        <v>48</v>
      </c>
      <c r="Z71" s="43">
        <v>182</v>
      </c>
    </row>
    <row r="72" spans="1:26">
      <c r="A72" s="43" t="s">
        <v>105</v>
      </c>
      <c r="B72" s="43">
        <v>7.79</v>
      </c>
      <c r="C72" s="43">
        <v>21.2</v>
      </c>
      <c r="D72" s="43">
        <v>3.28</v>
      </c>
      <c r="E72" s="43">
        <v>36.4</v>
      </c>
      <c r="F72" s="43">
        <v>1.52</v>
      </c>
      <c r="G72" s="43">
        <v>14.95</v>
      </c>
      <c r="H72" s="43">
        <v>0.25</v>
      </c>
      <c r="I72" s="43">
        <v>0.05</v>
      </c>
      <c r="J72" s="43">
        <v>0.13</v>
      </c>
      <c r="K72" s="43">
        <v>18.55</v>
      </c>
      <c r="L72" s="43">
        <v>0.3</v>
      </c>
      <c r="M72" s="43">
        <v>0.04</v>
      </c>
      <c r="N72" s="43">
        <v>0.01</v>
      </c>
      <c r="O72" s="43" t="s">
        <v>47</v>
      </c>
      <c r="P72" s="43">
        <v>0.5</v>
      </c>
      <c r="Q72" s="43">
        <v>97.2</v>
      </c>
      <c r="R72" s="43">
        <v>1.1000000000000001</v>
      </c>
      <c r="S72" s="43">
        <v>18</v>
      </c>
      <c r="T72" s="43" t="s">
        <v>39</v>
      </c>
      <c r="U72" s="43">
        <v>137</v>
      </c>
      <c r="V72" s="43">
        <v>2290</v>
      </c>
      <c r="W72" s="43">
        <v>1</v>
      </c>
      <c r="X72" s="43">
        <v>620</v>
      </c>
      <c r="Y72" s="43">
        <v>2</v>
      </c>
      <c r="Z72" s="43">
        <v>173</v>
      </c>
    </row>
    <row r="73" spans="1:26">
      <c r="A73" s="43" t="s">
        <v>106</v>
      </c>
      <c r="B73" s="43">
        <v>6.92</v>
      </c>
      <c r="C73" s="43">
        <v>21.4</v>
      </c>
      <c r="D73" s="43">
        <v>1.72</v>
      </c>
      <c r="E73" s="43">
        <v>38.5</v>
      </c>
      <c r="F73" s="43">
        <v>1.1299999999999999</v>
      </c>
      <c r="G73" s="43">
        <v>16</v>
      </c>
      <c r="H73" s="43">
        <v>0.19</v>
      </c>
      <c r="I73" s="43">
        <v>0.08</v>
      </c>
      <c r="J73" s="43">
        <v>0.15</v>
      </c>
      <c r="K73" s="43">
        <v>17.7</v>
      </c>
      <c r="L73" s="43">
        <v>0.31</v>
      </c>
      <c r="M73" s="43">
        <v>0.05</v>
      </c>
      <c r="N73" s="43" t="s">
        <v>47</v>
      </c>
      <c r="O73" s="43" t="s">
        <v>47</v>
      </c>
      <c r="P73" s="43">
        <v>1.4</v>
      </c>
      <c r="Q73" s="43">
        <v>98.6</v>
      </c>
      <c r="R73" s="43">
        <v>1.2</v>
      </c>
      <c r="S73" s="43">
        <v>16</v>
      </c>
      <c r="T73" s="43" t="s">
        <v>39</v>
      </c>
      <c r="U73" s="43">
        <v>151</v>
      </c>
      <c r="V73" s="43">
        <v>2990</v>
      </c>
      <c r="W73" s="43">
        <v>1</v>
      </c>
      <c r="X73" s="43">
        <v>719</v>
      </c>
      <c r="Y73" s="43" t="s">
        <v>48</v>
      </c>
      <c r="Z73" s="43">
        <v>185</v>
      </c>
    </row>
    <row r="74" spans="1:26">
      <c r="A74" s="43" t="s">
        <v>107</v>
      </c>
      <c r="B74" s="43">
        <v>7.71</v>
      </c>
      <c r="C74" s="43">
        <v>20.5</v>
      </c>
      <c r="D74" s="43">
        <v>2.3199999999999998</v>
      </c>
      <c r="E74" s="43">
        <v>38.9</v>
      </c>
      <c r="F74" s="43">
        <v>1.74</v>
      </c>
      <c r="G74" s="43">
        <v>15.1</v>
      </c>
      <c r="H74" s="43">
        <v>0.2</v>
      </c>
      <c r="I74" s="43">
        <v>0.04</v>
      </c>
      <c r="J74" s="43">
        <v>0.18</v>
      </c>
      <c r="K74" s="43">
        <v>20.9</v>
      </c>
      <c r="L74" s="43">
        <v>0.34</v>
      </c>
      <c r="M74" s="43">
        <v>0.05</v>
      </c>
      <c r="N74" s="43">
        <v>0.01</v>
      </c>
      <c r="O74" s="43">
        <v>0.01</v>
      </c>
      <c r="P74" s="43">
        <v>1.0900000000000001</v>
      </c>
      <c r="Q74" s="43">
        <v>101.5</v>
      </c>
      <c r="R74" s="43">
        <v>0.8</v>
      </c>
      <c r="S74" s="43">
        <v>15</v>
      </c>
      <c r="T74" s="43" t="s">
        <v>39</v>
      </c>
      <c r="U74" s="43">
        <v>149</v>
      </c>
      <c r="V74" s="43">
        <v>2340</v>
      </c>
      <c r="W74" s="43">
        <v>2</v>
      </c>
      <c r="X74" s="43">
        <v>649</v>
      </c>
      <c r="Y74" s="43">
        <v>5</v>
      </c>
      <c r="Z74" s="43">
        <v>191</v>
      </c>
    </row>
    <row r="75" spans="1:26">
      <c r="A75" s="43" t="s">
        <v>108</v>
      </c>
      <c r="B75" s="43">
        <v>6.97</v>
      </c>
      <c r="C75" s="43">
        <v>18.95</v>
      </c>
      <c r="D75" s="43">
        <v>2.0299999999999998</v>
      </c>
      <c r="E75" s="43">
        <v>38.6</v>
      </c>
      <c r="F75" s="43">
        <v>1.61</v>
      </c>
      <c r="G75" s="43">
        <v>13.45</v>
      </c>
      <c r="H75" s="43">
        <v>0.21</v>
      </c>
      <c r="I75" s="43">
        <v>0.03</v>
      </c>
      <c r="J75" s="43">
        <v>0.18</v>
      </c>
      <c r="K75" s="43">
        <v>20.3</v>
      </c>
      <c r="L75" s="43">
        <v>0.3</v>
      </c>
      <c r="M75" s="43">
        <v>0.08</v>
      </c>
      <c r="N75" s="43">
        <v>0.01</v>
      </c>
      <c r="O75" s="43" t="s">
        <v>47</v>
      </c>
      <c r="P75" s="43">
        <v>1</v>
      </c>
      <c r="Q75" s="43">
        <v>96.8</v>
      </c>
      <c r="R75" s="43">
        <v>1.9</v>
      </c>
      <c r="S75" s="43">
        <v>26</v>
      </c>
      <c r="T75" s="43" t="s">
        <v>39</v>
      </c>
      <c r="U75" s="43">
        <v>143</v>
      </c>
      <c r="V75" s="43">
        <v>4430</v>
      </c>
      <c r="W75" s="43">
        <v>1</v>
      </c>
      <c r="X75" s="43">
        <v>734</v>
      </c>
      <c r="Y75" s="43">
        <v>3</v>
      </c>
      <c r="Z75" s="43">
        <v>195</v>
      </c>
    </row>
    <row r="76" spans="1:26">
      <c r="A76" s="43" t="s">
        <v>109</v>
      </c>
      <c r="B76" s="43">
        <v>3.41</v>
      </c>
      <c r="C76" s="43">
        <v>18.5</v>
      </c>
      <c r="D76" s="43">
        <v>1.32</v>
      </c>
      <c r="E76" s="43">
        <v>38.799999999999997</v>
      </c>
      <c r="F76" s="43">
        <v>1.38</v>
      </c>
      <c r="G76" s="43">
        <v>13.95</v>
      </c>
      <c r="H76" s="43">
        <v>0.12</v>
      </c>
      <c r="I76" s="43">
        <v>0.03</v>
      </c>
      <c r="J76" s="43">
        <v>0.14000000000000001</v>
      </c>
      <c r="K76" s="43">
        <v>21.6</v>
      </c>
      <c r="L76" s="43">
        <v>0.31</v>
      </c>
      <c r="M76" s="43">
        <v>7.0000000000000007E-2</v>
      </c>
      <c r="N76" s="43">
        <v>0.01</v>
      </c>
      <c r="O76" s="43" t="s">
        <v>47</v>
      </c>
      <c r="P76" s="43">
        <v>1</v>
      </c>
      <c r="Q76" s="43">
        <v>97.2</v>
      </c>
      <c r="R76" s="43">
        <v>0.8</v>
      </c>
      <c r="S76" s="43">
        <v>31</v>
      </c>
      <c r="T76" s="43" t="s">
        <v>39</v>
      </c>
      <c r="U76" s="43">
        <v>141</v>
      </c>
      <c r="V76" s="43">
        <v>2560</v>
      </c>
      <c r="W76" s="43">
        <v>1</v>
      </c>
      <c r="X76" s="43">
        <v>616</v>
      </c>
      <c r="Y76" s="43" t="s">
        <v>48</v>
      </c>
      <c r="Z76" s="43">
        <v>177</v>
      </c>
    </row>
    <row r="77" spans="1:26">
      <c r="A77" s="43" t="s">
        <v>110</v>
      </c>
      <c r="B77" s="43">
        <v>7.49</v>
      </c>
      <c r="C77" s="43">
        <v>14.95</v>
      </c>
      <c r="D77" s="43">
        <v>0.85</v>
      </c>
      <c r="E77" s="43">
        <v>42.1</v>
      </c>
      <c r="F77" s="43">
        <v>1.02</v>
      </c>
      <c r="G77" s="43">
        <v>12.5</v>
      </c>
      <c r="H77" s="43">
        <v>0.15</v>
      </c>
      <c r="I77" s="43">
        <v>0.03</v>
      </c>
      <c r="J77" s="43">
        <v>0.22</v>
      </c>
      <c r="K77" s="43">
        <v>25.9</v>
      </c>
      <c r="L77" s="43">
        <v>0.34</v>
      </c>
      <c r="M77" s="43">
        <v>0.03</v>
      </c>
      <c r="N77" s="43" t="s">
        <v>47</v>
      </c>
      <c r="O77" s="43" t="s">
        <v>47</v>
      </c>
      <c r="P77" s="43">
        <v>0.7</v>
      </c>
      <c r="Q77" s="43">
        <v>98.8</v>
      </c>
      <c r="R77" s="43">
        <v>2.4</v>
      </c>
      <c r="S77" s="43">
        <v>18</v>
      </c>
      <c r="T77" s="43" t="s">
        <v>39</v>
      </c>
      <c r="U77" s="43">
        <v>194</v>
      </c>
      <c r="V77" s="43">
        <v>5190</v>
      </c>
      <c r="W77" s="43" t="s">
        <v>58</v>
      </c>
      <c r="X77" s="43">
        <v>809</v>
      </c>
      <c r="Y77" s="43" t="s">
        <v>48</v>
      </c>
      <c r="Z77" s="43">
        <v>212</v>
      </c>
    </row>
    <row r="78" spans="1:26">
      <c r="A78" s="43" t="s">
        <v>111</v>
      </c>
      <c r="B78" s="43">
        <v>7.56</v>
      </c>
      <c r="C78" s="43">
        <v>18.55</v>
      </c>
      <c r="D78" s="43">
        <v>1.29</v>
      </c>
      <c r="E78" s="43">
        <v>38.5</v>
      </c>
      <c r="F78" s="43">
        <v>1.06</v>
      </c>
      <c r="G78" s="43">
        <v>14.3</v>
      </c>
      <c r="H78" s="43">
        <v>0.15</v>
      </c>
      <c r="I78" s="43">
        <v>0.1</v>
      </c>
      <c r="J78" s="43">
        <v>0.12</v>
      </c>
      <c r="K78" s="43">
        <v>20.7</v>
      </c>
      <c r="L78" s="43">
        <v>0.31</v>
      </c>
      <c r="M78" s="43">
        <v>0.1</v>
      </c>
      <c r="N78" s="43">
        <v>0.01</v>
      </c>
      <c r="O78" s="43" t="s">
        <v>47</v>
      </c>
      <c r="P78" s="43">
        <v>1</v>
      </c>
      <c r="Q78" s="43">
        <v>96.2</v>
      </c>
      <c r="R78" s="43">
        <v>1.8</v>
      </c>
      <c r="S78" s="43">
        <v>21</v>
      </c>
      <c r="T78" s="43" t="s">
        <v>39</v>
      </c>
      <c r="U78" s="43">
        <v>185</v>
      </c>
      <c r="V78" s="43">
        <v>3180</v>
      </c>
      <c r="W78" s="43" t="s">
        <v>58</v>
      </c>
      <c r="X78" s="43">
        <v>721</v>
      </c>
      <c r="Y78" s="43" t="s">
        <v>48</v>
      </c>
      <c r="Z78" s="43">
        <v>199</v>
      </c>
    </row>
    <row r="79" spans="1:26">
      <c r="A79" s="43" t="s">
        <v>112</v>
      </c>
      <c r="B79" s="43">
        <v>7.92</v>
      </c>
      <c r="C79" s="43">
        <v>18.05</v>
      </c>
      <c r="D79" s="43">
        <v>1.1000000000000001</v>
      </c>
      <c r="E79" s="43">
        <v>40.5</v>
      </c>
      <c r="F79" s="43">
        <v>1.19</v>
      </c>
      <c r="G79" s="43">
        <v>14.25</v>
      </c>
      <c r="H79" s="43">
        <v>0.17</v>
      </c>
      <c r="I79" s="43">
        <v>0.04</v>
      </c>
      <c r="J79" s="43">
        <v>0.13</v>
      </c>
      <c r="K79" s="43">
        <v>21.9</v>
      </c>
      <c r="L79" s="43">
        <v>0.35</v>
      </c>
      <c r="M79" s="43">
        <v>0.09</v>
      </c>
      <c r="N79" s="43" t="s">
        <v>47</v>
      </c>
      <c r="O79" s="43" t="s">
        <v>47</v>
      </c>
      <c r="P79" s="43">
        <v>1.19</v>
      </c>
      <c r="Q79" s="43">
        <v>99</v>
      </c>
      <c r="R79" s="43">
        <v>1.9</v>
      </c>
      <c r="S79" s="43">
        <v>31</v>
      </c>
      <c r="T79" s="43" t="s">
        <v>39</v>
      </c>
      <c r="U79" s="43">
        <v>180</v>
      </c>
      <c r="V79" s="43">
        <v>3220</v>
      </c>
      <c r="W79" s="43" t="s">
        <v>58</v>
      </c>
      <c r="X79" s="43">
        <v>737</v>
      </c>
      <c r="Y79" s="43" t="s">
        <v>48</v>
      </c>
      <c r="Z79" s="43">
        <v>206</v>
      </c>
    </row>
    <row r="80" spans="1:26">
      <c r="A80" s="43" t="s">
        <v>113</v>
      </c>
      <c r="B80" s="43">
        <v>8.07</v>
      </c>
      <c r="C80" s="43">
        <v>17.75</v>
      </c>
      <c r="D80" s="43">
        <v>0.68</v>
      </c>
      <c r="E80" s="43">
        <v>39.9</v>
      </c>
      <c r="F80" s="43">
        <v>1.2</v>
      </c>
      <c r="G80" s="43">
        <v>13.95</v>
      </c>
      <c r="H80" s="43">
        <v>0.17</v>
      </c>
      <c r="I80" s="43">
        <v>0.01</v>
      </c>
      <c r="J80" s="43">
        <v>0.12</v>
      </c>
      <c r="K80" s="43">
        <v>21.4</v>
      </c>
      <c r="L80" s="43">
        <v>0.34</v>
      </c>
      <c r="M80" s="43">
        <v>0.03</v>
      </c>
      <c r="N80" s="43" t="s">
        <v>47</v>
      </c>
      <c r="O80" s="43" t="s">
        <v>47</v>
      </c>
      <c r="P80" s="43">
        <v>0.9</v>
      </c>
      <c r="Q80" s="43">
        <v>96.5</v>
      </c>
      <c r="R80" s="43">
        <v>1.8</v>
      </c>
      <c r="S80" s="43">
        <v>15</v>
      </c>
      <c r="T80" s="43" t="s">
        <v>39</v>
      </c>
      <c r="U80" s="43">
        <v>188</v>
      </c>
      <c r="V80" s="43">
        <v>3430</v>
      </c>
      <c r="W80" s="43" t="s">
        <v>58</v>
      </c>
      <c r="X80" s="43">
        <v>748</v>
      </c>
      <c r="Y80" s="43" t="s">
        <v>48</v>
      </c>
      <c r="Z80" s="43">
        <v>202</v>
      </c>
    </row>
    <row r="81" spans="1:26">
      <c r="A81" s="43" t="s">
        <v>114</v>
      </c>
      <c r="B81" s="43">
        <v>6.17</v>
      </c>
      <c r="C81" s="43">
        <v>15.2</v>
      </c>
      <c r="D81" s="43">
        <v>0.86</v>
      </c>
      <c r="E81" s="43">
        <v>39.9</v>
      </c>
      <c r="F81" s="43">
        <v>1.1100000000000001</v>
      </c>
      <c r="G81" s="43">
        <v>12.7</v>
      </c>
      <c r="H81" s="43">
        <v>0.08</v>
      </c>
      <c r="I81" s="43">
        <v>0.01</v>
      </c>
      <c r="J81" s="43">
        <v>0.13</v>
      </c>
      <c r="K81" s="43">
        <v>23.7</v>
      </c>
      <c r="L81" s="43">
        <v>0.32</v>
      </c>
      <c r="M81" s="43">
        <v>0.05</v>
      </c>
      <c r="N81" s="43" t="s">
        <v>47</v>
      </c>
      <c r="O81" s="43" t="s">
        <v>47</v>
      </c>
      <c r="P81" s="43">
        <v>1.39</v>
      </c>
      <c r="Q81" s="43">
        <v>95.5</v>
      </c>
      <c r="R81" s="43">
        <v>2.2999999999999998</v>
      </c>
      <c r="S81" s="43">
        <v>17</v>
      </c>
      <c r="T81" s="43" t="s">
        <v>39</v>
      </c>
      <c r="U81" s="43">
        <v>183</v>
      </c>
      <c r="V81" s="43">
        <v>3480</v>
      </c>
      <c r="W81" s="43" t="s">
        <v>58</v>
      </c>
      <c r="X81" s="43">
        <v>709</v>
      </c>
      <c r="Y81" s="43">
        <v>2</v>
      </c>
      <c r="Z81" s="43">
        <v>205</v>
      </c>
    </row>
    <row r="82" spans="1:26">
      <c r="A82" s="43" t="s">
        <v>115</v>
      </c>
      <c r="B82" s="43">
        <v>7.72</v>
      </c>
      <c r="C82" s="43">
        <v>17.350000000000001</v>
      </c>
      <c r="D82" s="43">
        <v>0.75</v>
      </c>
      <c r="E82" s="43">
        <v>39.6</v>
      </c>
      <c r="F82" s="43">
        <v>1.58</v>
      </c>
      <c r="G82" s="43">
        <v>14.35</v>
      </c>
      <c r="H82" s="43">
        <v>0.01</v>
      </c>
      <c r="I82" s="43" t="s">
        <v>47</v>
      </c>
      <c r="J82" s="43">
        <v>0.13</v>
      </c>
      <c r="K82" s="43">
        <v>22.2</v>
      </c>
      <c r="L82" s="43">
        <v>0.36</v>
      </c>
      <c r="M82" s="43">
        <v>0.05</v>
      </c>
      <c r="N82" s="43" t="s">
        <v>47</v>
      </c>
      <c r="O82" s="43" t="s">
        <v>47</v>
      </c>
      <c r="P82" s="43">
        <v>0.7</v>
      </c>
      <c r="Q82" s="43">
        <v>97.1</v>
      </c>
      <c r="R82" s="43">
        <v>1.9</v>
      </c>
      <c r="S82" s="43">
        <v>16</v>
      </c>
      <c r="T82" s="43" t="s">
        <v>39</v>
      </c>
      <c r="U82" s="43">
        <v>184</v>
      </c>
      <c r="V82" s="43">
        <v>3110</v>
      </c>
      <c r="W82" s="43" t="s">
        <v>58</v>
      </c>
      <c r="X82" s="43">
        <v>730</v>
      </c>
      <c r="Y82" s="43" t="s">
        <v>48</v>
      </c>
      <c r="Z82" s="43">
        <v>204</v>
      </c>
    </row>
    <row r="83" spans="1:26">
      <c r="A83" s="43" t="s">
        <v>116</v>
      </c>
      <c r="B83" s="43">
        <v>6.96</v>
      </c>
      <c r="C83" s="43">
        <v>20.100000000000001</v>
      </c>
      <c r="D83" s="43">
        <v>1.51</v>
      </c>
      <c r="E83" s="43">
        <v>37.200000000000003</v>
      </c>
      <c r="F83" s="43">
        <v>3.12</v>
      </c>
      <c r="G83" s="43">
        <v>13.05</v>
      </c>
      <c r="H83" s="43">
        <v>0.11</v>
      </c>
      <c r="I83" s="43">
        <v>0.05</v>
      </c>
      <c r="J83" s="43">
        <v>0.12</v>
      </c>
      <c r="K83" s="43">
        <v>21.7</v>
      </c>
      <c r="L83" s="43">
        <v>0.33</v>
      </c>
      <c r="M83" s="43">
        <v>0.05</v>
      </c>
      <c r="N83" s="43" t="s">
        <v>47</v>
      </c>
      <c r="O83" s="43" t="s">
        <v>47</v>
      </c>
      <c r="P83" s="43">
        <v>1.3</v>
      </c>
      <c r="Q83" s="43">
        <v>98.6</v>
      </c>
      <c r="R83" s="43">
        <v>1.1000000000000001</v>
      </c>
      <c r="S83" s="43">
        <v>11</v>
      </c>
      <c r="T83" s="43" t="s">
        <v>39</v>
      </c>
      <c r="U83" s="43">
        <v>164</v>
      </c>
      <c r="V83" s="43">
        <v>1965</v>
      </c>
      <c r="W83" s="43" t="s">
        <v>58</v>
      </c>
      <c r="X83" s="43">
        <v>578</v>
      </c>
      <c r="Y83" s="43" t="s">
        <v>48</v>
      </c>
      <c r="Z83" s="43">
        <v>191</v>
      </c>
    </row>
    <row r="84" spans="1:26">
      <c r="A84" s="43" t="s">
        <v>117</v>
      </c>
      <c r="B84" s="43">
        <v>5.97</v>
      </c>
      <c r="C84" s="43">
        <v>27.9</v>
      </c>
      <c r="D84" s="43">
        <v>2.29</v>
      </c>
      <c r="E84" s="43">
        <v>30.6</v>
      </c>
      <c r="F84" s="43">
        <v>7.65</v>
      </c>
      <c r="G84" s="43">
        <v>12.65</v>
      </c>
      <c r="H84" s="43">
        <v>0.22</v>
      </c>
      <c r="I84" s="43">
        <v>0.06</v>
      </c>
      <c r="J84" s="43">
        <v>0.1</v>
      </c>
      <c r="K84" s="43">
        <v>16.850000000000001</v>
      </c>
      <c r="L84" s="43">
        <v>0.28999999999999998</v>
      </c>
      <c r="M84" s="43">
        <v>7.0000000000000007E-2</v>
      </c>
      <c r="N84" s="43" t="s">
        <v>47</v>
      </c>
      <c r="O84" s="43" t="s">
        <v>47</v>
      </c>
      <c r="P84" s="43">
        <v>0.4</v>
      </c>
      <c r="Q84" s="43">
        <v>99.1</v>
      </c>
      <c r="R84" s="43">
        <v>0.9</v>
      </c>
      <c r="S84" s="43">
        <v>16</v>
      </c>
      <c r="T84" s="43" t="s">
        <v>39</v>
      </c>
      <c r="U84" s="43">
        <v>127</v>
      </c>
      <c r="V84" s="43">
        <v>1785</v>
      </c>
      <c r="W84" s="43" t="s">
        <v>58</v>
      </c>
      <c r="X84" s="43">
        <v>451</v>
      </c>
      <c r="Y84" s="43" t="s">
        <v>48</v>
      </c>
      <c r="Z84" s="43">
        <v>173</v>
      </c>
    </row>
    <row r="85" spans="1:26">
      <c r="A85" s="43" t="s">
        <v>118</v>
      </c>
      <c r="B85" s="43">
        <v>7.59</v>
      </c>
      <c r="C85" s="43">
        <v>19.100000000000001</v>
      </c>
      <c r="D85" s="43">
        <v>1.1599999999999999</v>
      </c>
      <c r="E85" s="43">
        <v>39</v>
      </c>
      <c r="F85" s="43">
        <v>1.38</v>
      </c>
      <c r="G85" s="43">
        <v>14.55</v>
      </c>
      <c r="H85" s="43">
        <v>0.05</v>
      </c>
      <c r="I85" s="43">
        <v>0.02</v>
      </c>
      <c r="J85" s="43">
        <v>0.12</v>
      </c>
      <c r="K85" s="43">
        <v>20.399999999999999</v>
      </c>
      <c r="L85" s="43">
        <v>0.34</v>
      </c>
      <c r="M85" s="43">
        <v>0.03</v>
      </c>
      <c r="N85" s="43" t="s">
        <v>47</v>
      </c>
      <c r="O85" s="43" t="s">
        <v>47</v>
      </c>
      <c r="P85" s="43">
        <v>1.29</v>
      </c>
      <c r="Q85" s="43">
        <v>97.4</v>
      </c>
      <c r="R85" s="43">
        <v>1.5</v>
      </c>
      <c r="S85" s="43">
        <v>13</v>
      </c>
      <c r="T85" s="43" t="s">
        <v>39</v>
      </c>
      <c r="U85" s="43">
        <v>184</v>
      </c>
      <c r="V85" s="43">
        <v>2580</v>
      </c>
      <c r="W85" s="43" t="s">
        <v>58</v>
      </c>
      <c r="X85" s="43">
        <v>686</v>
      </c>
      <c r="Y85" s="43" t="s">
        <v>48</v>
      </c>
      <c r="Z85" s="43">
        <v>205</v>
      </c>
    </row>
    <row r="86" spans="1:26">
      <c r="A86" s="43" t="s">
        <v>119</v>
      </c>
      <c r="B86" s="43">
        <v>7.36</v>
      </c>
      <c r="C86" s="43">
        <v>21.2</v>
      </c>
      <c r="D86" s="43">
        <v>1.22</v>
      </c>
      <c r="E86" s="43">
        <v>38.5</v>
      </c>
      <c r="F86" s="43">
        <v>1.94</v>
      </c>
      <c r="G86" s="43">
        <v>15.7</v>
      </c>
      <c r="H86" s="43">
        <v>0.06</v>
      </c>
      <c r="I86" s="43">
        <v>0.04</v>
      </c>
      <c r="J86" s="43">
        <v>0.12</v>
      </c>
      <c r="K86" s="43">
        <v>18.5</v>
      </c>
      <c r="L86" s="43">
        <v>0.34</v>
      </c>
      <c r="M86" s="43">
        <v>0.01</v>
      </c>
      <c r="N86" s="43" t="s">
        <v>47</v>
      </c>
      <c r="O86" s="43" t="s">
        <v>47</v>
      </c>
      <c r="P86" s="43">
        <v>0.1</v>
      </c>
      <c r="Q86" s="43">
        <v>97.7</v>
      </c>
      <c r="R86" s="43">
        <v>0.7</v>
      </c>
      <c r="S86" s="43">
        <v>11</v>
      </c>
      <c r="T86" s="43" t="s">
        <v>39</v>
      </c>
      <c r="U86" s="43">
        <v>182</v>
      </c>
      <c r="V86" s="43">
        <v>1995</v>
      </c>
      <c r="W86" s="43" t="s">
        <v>58</v>
      </c>
      <c r="X86" s="43">
        <v>672</v>
      </c>
      <c r="Y86" s="43" t="s">
        <v>48</v>
      </c>
      <c r="Z86" s="43">
        <v>202</v>
      </c>
    </row>
    <row r="87" spans="1:26">
      <c r="A87" s="43" t="s">
        <v>120</v>
      </c>
      <c r="B87" s="43">
        <v>8.9700000000000006</v>
      </c>
      <c r="C87" s="43">
        <v>19.399999999999999</v>
      </c>
      <c r="D87" s="43">
        <v>2.93</v>
      </c>
      <c r="E87" s="43">
        <v>38.4</v>
      </c>
      <c r="F87" s="43">
        <v>1.71</v>
      </c>
      <c r="G87" s="43">
        <v>13.8</v>
      </c>
      <c r="H87" s="43">
        <v>0.18</v>
      </c>
      <c r="I87" s="43">
        <v>0.02</v>
      </c>
      <c r="J87" s="43">
        <v>0.16</v>
      </c>
      <c r="K87" s="43">
        <v>18.95</v>
      </c>
      <c r="L87" s="43">
        <v>0.32</v>
      </c>
      <c r="M87" s="43">
        <v>0.02</v>
      </c>
      <c r="N87" s="43">
        <v>0.01</v>
      </c>
      <c r="O87" s="43" t="s">
        <v>47</v>
      </c>
      <c r="P87" s="43">
        <v>-0.5</v>
      </c>
      <c r="Q87" s="43">
        <v>95.4</v>
      </c>
      <c r="R87" s="43">
        <v>1.2</v>
      </c>
      <c r="S87" s="43">
        <v>23</v>
      </c>
      <c r="T87" s="43" t="s">
        <v>39</v>
      </c>
      <c r="U87" s="43">
        <v>180</v>
      </c>
      <c r="V87" s="43">
        <v>2550</v>
      </c>
      <c r="W87" s="43" t="s">
        <v>58</v>
      </c>
      <c r="X87" s="43">
        <v>693</v>
      </c>
      <c r="Y87" s="43">
        <v>2</v>
      </c>
      <c r="Z87" s="43">
        <v>218</v>
      </c>
    </row>
    <row r="88" spans="1:26">
      <c r="A88" s="43" t="s">
        <v>121</v>
      </c>
      <c r="B88" s="43">
        <v>7.57</v>
      </c>
      <c r="C88" s="43">
        <v>15.2</v>
      </c>
      <c r="D88" s="43">
        <v>2.6</v>
      </c>
      <c r="E88" s="43">
        <v>40.4</v>
      </c>
      <c r="F88" s="43">
        <v>1.46</v>
      </c>
      <c r="G88" s="43">
        <v>11.6</v>
      </c>
      <c r="H88" s="43">
        <v>0.13</v>
      </c>
      <c r="I88" s="43">
        <v>0.03</v>
      </c>
      <c r="J88" s="43">
        <v>0.19</v>
      </c>
      <c r="K88" s="43">
        <v>25.1</v>
      </c>
      <c r="L88" s="43">
        <v>0.34</v>
      </c>
      <c r="M88" s="43" t="s">
        <v>47</v>
      </c>
      <c r="N88" s="43" t="s">
        <v>47</v>
      </c>
      <c r="O88" s="43" t="s">
        <v>47</v>
      </c>
      <c r="P88" s="43">
        <v>-0.2</v>
      </c>
      <c r="Q88" s="43">
        <v>96.9</v>
      </c>
      <c r="R88" s="43">
        <v>1.7</v>
      </c>
      <c r="S88" s="43">
        <v>9</v>
      </c>
      <c r="T88" s="43" t="s">
        <v>39</v>
      </c>
      <c r="U88" s="43">
        <v>181</v>
      </c>
      <c r="V88" s="43">
        <v>2290</v>
      </c>
      <c r="W88" s="43" t="s">
        <v>58</v>
      </c>
      <c r="X88" s="43">
        <v>614</v>
      </c>
      <c r="Y88" s="43" t="s">
        <v>48</v>
      </c>
      <c r="Z88" s="43">
        <v>220</v>
      </c>
    </row>
    <row r="89" spans="1:26">
      <c r="A89" s="43" t="s">
        <v>122</v>
      </c>
      <c r="B89" s="43">
        <v>8.2200000000000006</v>
      </c>
      <c r="C89" s="43">
        <v>10.199999999999999</v>
      </c>
      <c r="D89" s="43">
        <v>1</v>
      </c>
      <c r="E89" s="43">
        <v>42</v>
      </c>
      <c r="F89" s="43">
        <v>1.85</v>
      </c>
      <c r="G89" s="43">
        <v>8.84</v>
      </c>
      <c r="H89" s="43">
        <v>0.01</v>
      </c>
      <c r="I89" s="43" t="s">
        <v>47</v>
      </c>
      <c r="J89" s="43">
        <v>0.2</v>
      </c>
      <c r="K89" s="43">
        <v>31.9</v>
      </c>
      <c r="L89" s="43">
        <v>0.35</v>
      </c>
      <c r="M89" s="43">
        <v>0.03</v>
      </c>
      <c r="N89" s="43" t="s">
        <v>47</v>
      </c>
      <c r="O89" s="43" t="s">
        <v>47</v>
      </c>
      <c r="P89" s="43">
        <v>-0.3</v>
      </c>
      <c r="Q89" s="43">
        <v>96.1</v>
      </c>
      <c r="R89" s="43">
        <v>1.3</v>
      </c>
      <c r="S89" s="43">
        <v>21</v>
      </c>
      <c r="T89" s="43" t="s">
        <v>39</v>
      </c>
      <c r="U89" s="43">
        <v>176</v>
      </c>
      <c r="V89" s="43">
        <v>2110</v>
      </c>
      <c r="W89" s="43" t="s">
        <v>58</v>
      </c>
      <c r="X89" s="43">
        <v>513</v>
      </c>
      <c r="Y89" s="43" t="s">
        <v>48</v>
      </c>
      <c r="Z89" s="43">
        <v>205</v>
      </c>
    </row>
    <row r="90" spans="1:26">
      <c r="A90" s="43" t="s">
        <v>123</v>
      </c>
      <c r="B90" s="43">
        <v>7.33</v>
      </c>
      <c r="C90" s="43">
        <v>8.48</v>
      </c>
      <c r="D90" s="43">
        <v>0.93</v>
      </c>
      <c r="E90" s="43">
        <v>43.2</v>
      </c>
      <c r="F90" s="43">
        <v>1.1599999999999999</v>
      </c>
      <c r="G90" s="43">
        <v>8.61</v>
      </c>
      <c r="H90" s="43" t="s">
        <v>47</v>
      </c>
      <c r="I90" s="43">
        <v>0.05</v>
      </c>
      <c r="J90" s="43">
        <v>0.22</v>
      </c>
      <c r="K90" s="43">
        <v>34.200000000000003</v>
      </c>
      <c r="L90" s="43">
        <v>0.35</v>
      </c>
      <c r="M90" s="43">
        <v>0.01</v>
      </c>
      <c r="N90" s="43" t="s">
        <v>47</v>
      </c>
      <c r="O90" s="43" t="s">
        <v>47</v>
      </c>
      <c r="P90" s="43">
        <v>0.69</v>
      </c>
      <c r="Q90" s="43">
        <v>97.9</v>
      </c>
      <c r="R90" s="43">
        <v>1.3</v>
      </c>
      <c r="S90" s="43">
        <v>17</v>
      </c>
      <c r="T90" s="43" t="s">
        <v>39</v>
      </c>
      <c r="U90" s="43">
        <v>178</v>
      </c>
      <c r="V90" s="43">
        <v>1675</v>
      </c>
      <c r="W90" s="43" t="s">
        <v>58</v>
      </c>
      <c r="X90" s="43">
        <v>532</v>
      </c>
      <c r="Y90" s="43" t="s">
        <v>48</v>
      </c>
      <c r="Z90" s="43">
        <v>201</v>
      </c>
    </row>
    <row r="91" spans="1:26">
      <c r="A91" s="43" t="s">
        <v>124</v>
      </c>
      <c r="B91" s="43">
        <v>7.28</v>
      </c>
      <c r="C91" s="43">
        <v>12.65</v>
      </c>
      <c r="D91" s="43">
        <v>0.69</v>
      </c>
      <c r="E91" s="43">
        <v>42.5</v>
      </c>
      <c r="F91" s="43">
        <v>1.08</v>
      </c>
      <c r="G91" s="43">
        <v>11.45</v>
      </c>
      <c r="H91" s="43" t="s">
        <v>47</v>
      </c>
      <c r="I91" s="43">
        <v>0.02</v>
      </c>
      <c r="J91" s="43">
        <v>0.19</v>
      </c>
      <c r="K91" s="43">
        <v>29.3</v>
      </c>
      <c r="L91" s="43">
        <v>0.36</v>
      </c>
      <c r="M91" s="43">
        <v>0.1</v>
      </c>
      <c r="N91" s="43" t="s">
        <v>47</v>
      </c>
      <c r="O91" s="43" t="s">
        <v>47</v>
      </c>
      <c r="P91" s="43">
        <v>0.3</v>
      </c>
      <c r="Q91" s="43">
        <v>98.6</v>
      </c>
      <c r="R91" s="43">
        <v>0.9</v>
      </c>
      <c r="S91" s="43">
        <v>16</v>
      </c>
      <c r="T91" s="43" t="s">
        <v>39</v>
      </c>
      <c r="U91" s="43">
        <v>180</v>
      </c>
      <c r="V91" s="43">
        <v>758</v>
      </c>
      <c r="W91" s="43" t="s">
        <v>58</v>
      </c>
      <c r="X91" s="43">
        <v>524</v>
      </c>
      <c r="Y91" s="43" t="s">
        <v>48</v>
      </c>
      <c r="Z91" s="43">
        <v>208</v>
      </c>
    </row>
    <row r="92" spans="1:26">
      <c r="A92" s="43" t="s">
        <v>125</v>
      </c>
      <c r="B92" s="43">
        <v>3.49</v>
      </c>
      <c r="C92" s="43">
        <v>11.4</v>
      </c>
      <c r="D92" s="43">
        <v>0.79</v>
      </c>
      <c r="E92" s="43">
        <v>43.2</v>
      </c>
      <c r="F92" s="43">
        <v>0.8</v>
      </c>
      <c r="G92" s="43">
        <v>10.6</v>
      </c>
      <c r="H92" s="43" t="s">
        <v>47</v>
      </c>
      <c r="I92" s="43">
        <v>0.01</v>
      </c>
      <c r="J92" s="43">
        <v>0.21</v>
      </c>
      <c r="K92" s="43">
        <v>30.4</v>
      </c>
      <c r="L92" s="43">
        <v>0.35</v>
      </c>
      <c r="M92" s="43">
        <v>0.02</v>
      </c>
      <c r="N92" s="43" t="s">
        <v>47</v>
      </c>
      <c r="O92" s="43" t="s">
        <v>47</v>
      </c>
      <c r="P92" s="43">
        <v>0.8</v>
      </c>
      <c r="Q92" s="43">
        <v>98.6</v>
      </c>
      <c r="R92" s="43">
        <v>1</v>
      </c>
      <c r="S92" s="43">
        <v>12</v>
      </c>
      <c r="T92" s="43" t="s">
        <v>39</v>
      </c>
      <c r="U92" s="43">
        <v>181</v>
      </c>
      <c r="V92" s="43">
        <v>625</v>
      </c>
      <c r="W92" s="43" t="s">
        <v>58</v>
      </c>
      <c r="X92" s="43">
        <v>527</v>
      </c>
      <c r="Y92" s="43" t="s">
        <v>48</v>
      </c>
      <c r="Z92" s="43">
        <v>220</v>
      </c>
    </row>
    <row r="93" spans="1:26">
      <c r="A93" s="43" t="s">
        <v>126</v>
      </c>
      <c r="B93" s="43">
        <v>7.47</v>
      </c>
      <c r="C93" s="43">
        <v>13.65</v>
      </c>
      <c r="D93" s="43">
        <v>0.65</v>
      </c>
      <c r="E93" s="43">
        <v>41.5</v>
      </c>
      <c r="F93" s="43">
        <v>0.85</v>
      </c>
      <c r="G93" s="43">
        <v>12.2</v>
      </c>
      <c r="H93" s="43">
        <v>0.02</v>
      </c>
      <c r="I93" s="43">
        <v>0.03</v>
      </c>
      <c r="J93" s="43">
        <v>0.17</v>
      </c>
      <c r="K93" s="43">
        <v>27</v>
      </c>
      <c r="L93" s="43">
        <v>0.35</v>
      </c>
      <c r="M93" s="43">
        <v>0.04</v>
      </c>
      <c r="N93" s="43" t="s">
        <v>47</v>
      </c>
      <c r="O93" s="43" t="s">
        <v>47</v>
      </c>
      <c r="P93" s="43">
        <v>0.6</v>
      </c>
      <c r="Q93" s="43">
        <v>97.1</v>
      </c>
      <c r="R93" s="43">
        <v>1.2</v>
      </c>
      <c r="S93" s="43">
        <v>12</v>
      </c>
      <c r="T93" s="43" t="s">
        <v>39</v>
      </c>
      <c r="U93" s="43">
        <v>195</v>
      </c>
      <c r="V93" s="43">
        <v>2210</v>
      </c>
      <c r="W93" s="43" t="s">
        <v>58</v>
      </c>
      <c r="X93" s="43">
        <v>638</v>
      </c>
      <c r="Y93" s="43" t="s">
        <v>48</v>
      </c>
      <c r="Z93" s="43">
        <v>226</v>
      </c>
    </row>
    <row r="94" spans="1:26">
      <c r="A94" s="43" t="s">
        <v>127</v>
      </c>
      <c r="B94" s="43">
        <v>7.61</v>
      </c>
      <c r="C94" s="43">
        <v>11</v>
      </c>
      <c r="D94" s="43">
        <v>0.63</v>
      </c>
      <c r="E94" s="43">
        <v>42.4</v>
      </c>
      <c r="F94" s="43">
        <v>0.7</v>
      </c>
      <c r="G94" s="43">
        <v>10.55</v>
      </c>
      <c r="H94" s="43" t="s">
        <v>47</v>
      </c>
      <c r="I94" s="43">
        <v>0.02</v>
      </c>
      <c r="J94" s="43">
        <v>0.17</v>
      </c>
      <c r="K94" s="43">
        <v>30.2</v>
      </c>
      <c r="L94" s="43">
        <v>0.35</v>
      </c>
      <c r="M94" s="43">
        <v>0.01</v>
      </c>
      <c r="N94" s="43" t="s">
        <v>47</v>
      </c>
      <c r="O94" s="43" t="s">
        <v>47</v>
      </c>
      <c r="P94" s="43">
        <v>1.58</v>
      </c>
      <c r="Q94" s="43">
        <v>97.6</v>
      </c>
      <c r="R94" s="43">
        <v>1.1000000000000001</v>
      </c>
      <c r="S94" s="43">
        <v>10</v>
      </c>
      <c r="T94" s="43" t="s">
        <v>39</v>
      </c>
      <c r="U94" s="43">
        <v>181</v>
      </c>
      <c r="V94" s="43">
        <v>1940</v>
      </c>
      <c r="W94" s="43" t="s">
        <v>58</v>
      </c>
      <c r="X94" s="43">
        <v>553</v>
      </c>
      <c r="Y94" s="43" t="s">
        <v>48</v>
      </c>
      <c r="Z94" s="43">
        <v>215</v>
      </c>
    </row>
    <row r="95" spans="1:26">
      <c r="A95" s="43" t="s">
        <v>128</v>
      </c>
      <c r="B95" s="43">
        <v>8.09</v>
      </c>
      <c r="C95" s="43">
        <v>17.149999999999999</v>
      </c>
      <c r="D95" s="43">
        <v>0.71</v>
      </c>
      <c r="E95" s="43">
        <v>40.299999999999997</v>
      </c>
      <c r="F95" s="43">
        <v>1.02</v>
      </c>
      <c r="G95" s="43">
        <v>14.4</v>
      </c>
      <c r="H95" s="43" t="s">
        <v>47</v>
      </c>
      <c r="I95" s="43" t="s">
        <v>47</v>
      </c>
      <c r="J95" s="43">
        <v>0.15</v>
      </c>
      <c r="K95" s="43">
        <v>22</v>
      </c>
      <c r="L95" s="43">
        <v>0.35</v>
      </c>
      <c r="M95" s="43">
        <v>0.02</v>
      </c>
      <c r="N95" s="43" t="s">
        <v>47</v>
      </c>
      <c r="O95" s="43" t="s">
        <v>47</v>
      </c>
      <c r="P95" s="43">
        <v>1.3</v>
      </c>
      <c r="Q95" s="43">
        <v>97.4</v>
      </c>
      <c r="R95" s="43">
        <v>1.2</v>
      </c>
      <c r="S95" s="43" t="s">
        <v>45</v>
      </c>
      <c r="T95" s="43" t="s">
        <v>39</v>
      </c>
      <c r="U95" s="43">
        <v>183</v>
      </c>
      <c r="V95" s="43">
        <v>1690</v>
      </c>
      <c r="W95" s="43" t="s">
        <v>58</v>
      </c>
      <c r="X95" s="43">
        <v>609</v>
      </c>
      <c r="Y95" s="43" t="s">
        <v>48</v>
      </c>
      <c r="Z95" s="43">
        <v>210</v>
      </c>
    </row>
    <row r="96" spans="1:26">
      <c r="A96" s="43" t="s">
        <v>129</v>
      </c>
      <c r="B96" s="43">
        <v>7.74</v>
      </c>
      <c r="C96" s="43">
        <v>15.3</v>
      </c>
      <c r="D96" s="43">
        <v>0.79</v>
      </c>
      <c r="E96" s="43">
        <v>41.5</v>
      </c>
      <c r="F96" s="43">
        <v>0.91</v>
      </c>
      <c r="G96" s="43">
        <v>13.15</v>
      </c>
      <c r="H96" s="43" t="s">
        <v>47</v>
      </c>
      <c r="I96" s="43">
        <v>0.03</v>
      </c>
      <c r="J96" s="43">
        <v>0.14000000000000001</v>
      </c>
      <c r="K96" s="43">
        <v>23.5</v>
      </c>
      <c r="L96" s="43">
        <v>0.35</v>
      </c>
      <c r="M96" s="43">
        <v>0.05</v>
      </c>
      <c r="N96" s="43" t="s">
        <v>47</v>
      </c>
      <c r="O96" s="43" t="s">
        <v>47</v>
      </c>
      <c r="P96" s="43">
        <v>1.2</v>
      </c>
      <c r="Q96" s="43">
        <v>96.9</v>
      </c>
      <c r="R96" s="43">
        <v>1.8</v>
      </c>
      <c r="S96" s="43">
        <v>25</v>
      </c>
      <c r="T96" s="43" t="s">
        <v>39</v>
      </c>
      <c r="U96" s="43">
        <v>191</v>
      </c>
      <c r="V96" s="43">
        <v>2170</v>
      </c>
      <c r="W96" s="43" t="s">
        <v>58</v>
      </c>
      <c r="X96" s="43">
        <v>656</v>
      </c>
      <c r="Y96" s="43" t="s">
        <v>48</v>
      </c>
      <c r="Z96" s="43">
        <v>236</v>
      </c>
    </row>
    <row r="97" spans="1:26">
      <c r="A97" s="43" t="s">
        <v>130</v>
      </c>
      <c r="B97" s="43">
        <v>8.1199999999999992</v>
      </c>
      <c r="C97" s="43">
        <v>17.2</v>
      </c>
      <c r="D97" s="43">
        <v>0.88</v>
      </c>
      <c r="E97" s="43">
        <v>39.299999999999997</v>
      </c>
      <c r="F97" s="43">
        <v>1.64</v>
      </c>
      <c r="G97" s="43">
        <v>13.5</v>
      </c>
      <c r="H97" s="43">
        <v>0.01</v>
      </c>
      <c r="I97" s="43">
        <v>0.03</v>
      </c>
      <c r="J97" s="43">
        <v>0.11</v>
      </c>
      <c r="K97" s="43">
        <v>21.3</v>
      </c>
      <c r="L97" s="43">
        <v>0.33</v>
      </c>
      <c r="M97" s="43">
        <v>0.01</v>
      </c>
      <c r="N97" s="43" t="s">
        <v>47</v>
      </c>
      <c r="O97" s="43" t="s">
        <v>47</v>
      </c>
      <c r="P97" s="43">
        <v>2.2999999999999998</v>
      </c>
      <c r="Q97" s="43">
        <v>96.6</v>
      </c>
      <c r="R97" s="43">
        <v>1</v>
      </c>
      <c r="S97" s="43">
        <v>17</v>
      </c>
      <c r="T97" s="43" t="s">
        <v>39</v>
      </c>
      <c r="U97" s="43">
        <v>188</v>
      </c>
      <c r="V97" s="43">
        <v>2380</v>
      </c>
      <c r="W97" s="43" t="s">
        <v>58</v>
      </c>
      <c r="X97" s="43">
        <v>627</v>
      </c>
      <c r="Y97" s="43" t="s">
        <v>48</v>
      </c>
      <c r="Z97" s="43">
        <v>223</v>
      </c>
    </row>
    <row r="98" spans="1:26">
      <c r="A98" s="43" t="s">
        <v>131</v>
      </c>
      <c r="B98" s="43">
        <v>7.74</v>
      </c>
      <c r="C98" s="43">
        <v>16.25</v>
      </c>
      <c r="D98" s="43">
        <v>1.21</v>
      </c>
      <c r="E98" s="43">
        <v>39.4</v>
      </c>
      <c r="F98" s="43">
        <v>2.96</v>
      </c>
      <c r="G98" s="43">
        <v>11.3</v>
      </c>
      <c r="H98" s="43">
        <v>0.02</v>
      </c>
      <c r="I98" s="43">
        <v>0.02</v>
      </c>
      <c r="J98" s="43">
        <v>0.15</v>
      </c>
      <c r="K98" s="43">
        <v>24.1</v>
      </c>
      <c r="L98" s="43">
        <v>0.32</v>
      </c>
      <c r="M98" s="43">
        <v>0.02</v>
      </c>
      <c r="N98" s="43" t="s">
        <v>47</v>
      </c>
      <c r="O98" s="43" t="s">
        <v>47</v>
      </c>
      <c r="P98" s="43">
        <v>1</v>
      </c>
      <c r="Q98" s="43">
        <v>96.8</v>
      </c>
      <c r="R98" s="43">
        <v>1.5</v>
      </c>
      <c r="S98" s="43">
        <v>11</v>
      </c>
      <c r="T98" s="43" t="s">
        <v>39</v>
      </c>
      <c r="U98" s="43">
        <v>169</v>
      </c>
      <c r="V98" s="43">
        <v>2050</v>
      </c>
      <c r="W98" s="43" t="s">
        <v>58</v>
      </c>
      <c r="X98" s="43">
        <v>524</v>
      </c>
      <c r="Y98" s="43" t="s">
        <v>48</v>
      </c>
      <c r="Z98" s="43">
        <v>215</v>
      </c>
    </row>
    <row r="99" spans="1:26">
      <c r="A99" s="43" t="s">
        <v>132</v>
      </c>
      <c r="B99" s="43">
        <v>7.88</v>
      </c>
      <c r="C99" s="43">
        <v>18.399999999999999</v>
      </c>
      <c r="D99" s="43">
        <v>1.4</v>
      </c>
      <c r="E99" s="43">
        <v>38.4</v>
      </c>
      <c r="F99" s="43">
        <v>4.38</v>
      </c>
      <c r="G99" s="43">
        <v>11.25</v>
      </c>
      <c r="H99" s="43">
        <v>0.05</v>
      </c>
      <c r="I99" s="43">
        <v>0.01</v>
      </c>
      <c r="J99" s="43">
        <v>0.15</v>
      </c>
      <c r="K99" s="43">
        <v>24</v>
      </c>
      <c r="L99" s="43">
        <v>0.32</v>
      </c>
      <c r="M99" s="43">
        <v>7.0000000000000007E-2</v>
      </c>
      <c r="N99" s="43" t="s">
        <v>47</v>
      </c>
      <c r="O99" s="43" t="s">
        <v>47</v>
      </c>
      <c r="P99" s="43">
        <v>1</v>
      </c>
      <c r="Q99" s="43">
        <v>99.4</v>
      </c>
      <c r="R99" s="43">
        <v>1</v>
      </c>
      <c r="S99" s="43">
        <v>7</v>
      </c>
      <c r="T99" s="43" t="s">
        <v>39</v>
      </c>
      <c r="U99" s="43">
        <v>136</v>
      </c>
      <c r="V99" s="43">
        <v>1410</v>
      </c>
      <c r="W99" s="43">
        <v>1</v>
      </c>
      <c r="X99" s="43">
        <v>430</v>
      </c>
      <c r="Y99" s="43" t="s">
        <v>48</v>
      </c>
      <c r="Z99" s="43">
        <v>192</v>
      </c>
    </row>
    <row r="100" spans="1:26">
      <c r="A100" s="43" t="s">
        <v>133</v>
      </c>
      <c r="B100" s="43">
        <v>7.77</v>
      </c>
      <c r="C100" s="43">
        <v>21.9</v>
      </c>
      <c r="D100" s="43">
        <v>1.28</v>
      </c>
      <c r="E100" s="43">
        <v>33.4</v>
      </c>
      <c r="F100" s="43">
        <v>5</v>
      </c>
      <c r="G100" s="43">
        <v>13</v>
      </c>
      <c r="H100" s="43">
        <v>0.06</v>
      </c>
      <c r="I100" s="43" t="s">
        <v>47</v>
      </c>
      <c r="J100" s="43">
        <v>0.13</v>
      </c>
      <c r="K100" s="43">
        <v>18.899999999999999</v>
      </c>
      <c r="L100" s="43">
        <v>0.3</v>
      </c>
      <c r="M100" s="43">
        <v>7.0000000000000007E-2</v>
      </c>
      <c r="N100" s="43" t="s">
        <v>47</v>
      </c>
      <c r="O100" s="43" t="s">
        <v>47</v>
      </c>
      <c r="P100" s="43">
        <v>1.4</v>
      </c>
      <c r="Q100" s="43">
        <v>95.4</v>
      </c>
      <c r="R100" s="43">
        <v>0.5</v>
      </c>
      <c r="S100" s="43" t="s">
        <v>45</v>
      </c>
      <c r="T100" s="43" t="s">
        <v>39</v>
      </c>
      <c r="U100" s="43">
        <v>127</v>
      </c>
      <c r="V100" s="43">
        <v>1230</v>
      </c>
      <c r="W100" s="43" t="s">
        <v>58</v>
      </c>
      <c r="X100" s="43">
        <v>448</v>
      </c>
      <c r="Y100" s="43">
        <v>4</v>
      </c>
      <c r="Z100" s="43">
        <v>174</v>
      </c>
    </row>
    <row r="101" spans="1:26">
      <c r="A101" s="43" t="s">
        <v>134</v>
      </c>
      <c r="B101" s="43">
        <v>7.75</v>
      </c>
      <c r="C101" s="43">
        <v>17.8</v>
      </c>
      <c r="D101" s="43">
        <v>1.34</v>
      </c>
      <c r="E101" s="43">
        <v>37.1</v>
      </c>
      <c r="F101" s="43">
        <v>4.1900000000000004</v>
      </c>
      <c r="G101" s="43">
        <v>10.7</v>
      </c>
      <c r="H101" s="43">
        <v>0.04</v>
      </c>
      <c r="I101" s="43">
        <v>0.02</v>
      </c>
      <c r="J101" s="43">
        <v>0.17</v>
      </c>
      <c r="K101" s="43">
        <v>24.2</v>
      </c>
      <c r="L101" s="43">
        <v>0.31</v>
      </c>
      <c r="M101" s="43" t="s">
        <v>47</v>
      </c>
      <c r="N101" s="43" t="s">
        <v>47</v>
      </c>
      <c r="O101" s="43" t="s">
        <v>47</v>
      </c>
      <c r="P101" s="43">
        <v>0.1</v>
      </c>
      <c r="Q101" s="43">
        <v>96</v>
      </c>
      <c r="R101" s="43" t="s">
        <v>39</v>
      </c>
      <c r="S101" s="43" t="s">
        <v>45</v>
      </c>
      <c r="T101" s="43" t="s">
        <v>39</v>
      </c>
      <c r="U101" s="43">
        <v>130</v>
      </c>
      <c r="V101" s="43">
        <v>924</v>
      </c>
      <c r="W101" s="43">
        <v>1</v>
      </c>
      <c r="X101" s="43">
        <v>409</v>
      </c>
      <c r="Y101" s="43">
        <v>2</v>
      </c>
      <c r="Z101" s="43">
        <v>187</v>
      </c>
    </row>
    <row r="102" spans="1:26">
      <c r="A102" s="43" t="s">
        <v>135</v>
      </c>
      <c r="B102" s="43">
        <v>8.1</v>
      </c>
      <c r="C102" s="43">
        <v>13.7</v>
      </c>
      <c r="D102" s="43">
        <v>1.32</v>
      </c>
      <c r="E102" s="43">
        <v>40.200000000000003</v>
      </c>
      <c r="F102" s="43">
        <v>3.41</v>
      </c>
      <c r="G102" s="43">
        <v>9.42</v>
      </c>
      <c r="H102" s="43">
        <v>0.03</v>
      </c>
      <c r="I102" s="43">
        <v>0.01</v>
      </c>
      <c r="J102" s="43">
        <v>0.26</v>
      </c>
      <c r="K102" s="43">
        <v>27.6</v>
      </c>
      <c r="L102" s="43">
        <v>0.32</v>
      </c>
      <c r="M102" s="43">
        <v>0.06</v>
      </c>
      <c r="N102" s="43" t="s">
        <v>47</v>
      </c>
      <c r="O102" s="43" t="s">
        <v>47</v>
      </c>
      <c r="P102" s="43">
        <v>0.4</v>
      </c>
      <c r="Q102" s="43">
        <v>96.7</v>
      </c>
      <c r="R102" s="43" t="s">
        <v>39</v>
      </c>
      <c r="S102" s="43" t="s">
        <v>45</v>
      </c>
      <c r="T102" s="43" t="s">
        <v>39</v>
      </c>
      <c r="U102" s="43">
        <v>149</v>
      </c>
      <c r="V102" s="43">
        <v>529</v>
      </c>
      <c r="W102" s="43">
        <v>1</v>
      </c>
      <c r="X102" s="43">
        <v>393</v>
      </c>
      <c r="Y102" s="43" t="s">
        <v>48</v>
      </c>
      <c r="Z102" s="43">
        <v>213</v>
      </c>
    </row>
    <row r="103" spans="1:26">
      <c r="A103" s="43" t="s">
        <v>136</v>
      </c>
      <c r="B103" s="43">
        <v>6.89</v>
      </c>
      <c r="C103" s="43">
        <v>13.75</v>
      </c>
      <c r="D103" s="43">
        <v>1.26</v>
      </c>
      <c r="E103" s="43">
        <v>40.200000000000003</v>
      </c>
      <c r="F103" s="43">
        <v>2.95</v>
      </c>
      <c r="G103" s="43">
        <v>9.68</v>
      </c>
      <c r="H103" s="43">
        <v>0.08</v>
      </c>
      <c r="I103" s="43">
        <v>0.03</v>
      </c>
      <c r="J103" s="43">
        <v>0.23</v>
      </c>
      <c r="K103" s="43">
        <v>28.7</v>
      </c>
      <c r="L103" s="43">
        <v>0.33</v>
      </c>
      <c r="M103" s="43" t="s">
        <v>47</v>
      </c>
      <c r="N103" s="43" t="s">
        <v>47</v>
      </c>
      <c r="O103" s="43" t="s">
        <v>47</v>
      </c>
      <c r="P103" s="43">
        <v>1.3</v>
      </c>
      <c r="Q103" s="43">
        <v>98.5</v>
      </c>
      <c r="R103" s="43" t="s">
        <v>39</v>
      </c>
      <c r="S103" s="43" t="s">
        <v>45</v>
      </c>
      <c r="T103" s="43" t="s">
        <v>39</v>
      </c>
      <c r="U103" s="43">
        <v>132</v>
      </c>
      <c r="V103" s="43">
        <v>597</v>
      </c>
      <c r="W103" s="43" t="s">
        <v>58</v>
      </c>
      <c r="X103" s="43">
        <v>392</v>
      </c>
      <c r="Y103" s="43" t="s">
        <v>48</v>
      </c>
      <c r="Z103" s="43">
        <v>192</v>
      </c>
    </row>
    <row r="104" spans="1:26">
      <c r="A104" s="43" t="s">
        <v>137</v>
      </c>
      <c r="B104" s="43">
        <v>7.44</v>
      </c>
      <c r="C104" s="43">
        <v>18.95</v>
      </c>
      <c r="D104" s="43">
        <v>1.33</v>
      </c>
      <c r="E104" s="43">
        <v>35.5</v>
      </c>
      <c r="F104" s="43">
        <v>4.1100000000000003</v>
      </c>
      <c r="G104" s="43">
        <v>12.1</v>
      </c>
      <c r="H104" s="43">
        <v>0.13</v>
      </c>
      <c r="I104" s="43">
        <v>0.03</v>
      </c>
      <c r="J104" s="43">
        <v>0.16</v>
      </c>
      <c r="K104" s="43">
        <v>23.1</v>
      </c>
      <c r="L104" s="43">
        <v>0.31</v>
      </c>
      <c r="M104" s="43">
        <v>0.03</v>
      </c>
      <c r="N104" s="43" t="s">
        <v>47</v>
      </c>
      <c r="O104" s="43" t="s">
        <v>47</v>
      </c>
      <c r="P104" s="43">
        <v>0.5</v>
      </c>
      <c r="Q104" s="43">
        <v>96.3</v>
      </c>
      <c r="R104" s="43" t="s">
        <v>39</v>
      </c>
      <c r="S104" s="43">
        <v>5</v>
      </c>
      <c r="T104" s="43" t="s">
        <v>39</v>
      </c>
      <c r="U104" s="43">
        <v>127</v>
      </c>
      <c r="V104" s="43">
        <v>602</v>
      </c>
      <c r="W104" s="43">
        <v>1</v>
      </c>
      <c r="X104" s="43">
        <v>401</v>
      </c>
      <c r="Y104" s="43" t="s">
        <v>48</v>
      </c>
      <c r="Z104" s="43">
        <v>180</v>
      </c>
    </row>
    <row r="105" spans="1:26">
      <c r="A105" s="43" t="s">
        <v>138</v>
      </c>
      <c r="B105" s="43">
        <v>6.84</v>
      </c>
      <c r="C105" s="43">
        <v>15.4</v>
      </c>
      <c r="D105" s="43">
        <v>1.3</v>
      </c>
      <c r="E105" s="43">
        <v>40</v>
      </c>
      <c r="F105" s="43">
        <v>3.71</v>
      </c>
      <c r="G105" s="43">
        <v>9.9499999999999993</v>
      </c>
      <c r="H105" s="43">
        <v>0.04</v>
      </c>
      <c r="I105" s="43" t="s">
        <v>47</v>
      </c>
      <c r="J105" s="43">
        <v>0.24</v>
      </c>
      <c r="K105" s="43">
        <v>27.1</v>
      </c>
      <c r="L105" s="43">
        <v>0.32</v>
      </c>
      <c r="M105" s="43">
        <v>0.02</v>
      </c>
      <c r="N105" s="43" t="s">
        <v>47</v>
      </c>
      <c r="O105" s="43" t="s">
        <v>47</v>
      </c>
      <c r="P105" s="43">
        <v>0.6</v>
      </c>
      <c r="Q105" s="43">
        <v>98.7</v>
      </c>
      <c r="R105" s="43" t="s">
        <v>39</v>
      </c>
      <c r="S105" s="43" t="s">
        <v>45</v>
      </c>
      <c r="T105" s="43" t="s">
        <v>39</v>
      </c>
      <c r="U105" s="43">
        <v>145</v>
      </c>
      <c r="V105" s="43">
        <v>570</v>
      </c>
      <c r="W105" s="43">
        <v>1</v>
      </c>
      <c r="X105" s="43">
        <v>408</v>
      </c>
      <c r="Y105" s="43" t="s">
        <v>48</v>
      </c>
      <c r="Z105" s="43">
        <v>203</v>
      </c>
    </row>
    <row r="106" spans="1:26">
      <c r="A106" s="43" t="s">
        <v>139</v>
      </c>
      <c r="B106" s="43">
        <v>7.24</v>
      </c>
      <c r="C106" s="43">
        <v>17</v>
      </c>
      <c r="D106" s="43">
        <v>1.31</v>
      </c>
      <c r="E106" s="43">
        <v>37.1</v>
      </c>
      <c r="F106" s="43">
        <v>4.3499999999999996</v>
      </c>
      <c r="G106" s="43">
        <v>9.89</v>
      </c>
      <c r="H106" s="43">
        <v>7.0000000000000007E-2</v>
      </c>
      <c r="I106" s="43">
        <v>7.0000000000000007E-2</v>
      </c>
      <c r="J106" s="43">
        <v>0.19</v>
      </c>
      <c r="K106" s="43">
        <v>25.9</v>
      </c>
      <c r="L106" s="43">
        <v>0.31</v>
      </c>
      <c r="M106" s="43">
        <v>0.04</v>
      </c>
      <c r="N106" s="43" t="s">
        <v>47</v>
      </c>
      <c r="O106" s="43" t="s">
        <v>47</v>
      </c>
      <c r="P106" s="43">
        <v>0.89</v>
      </c>
      <c r="Q106" s="43">
        <v>97.1</v>
      </c>
      <c r="R106" s="43" t="s">
        <v>39</v>
      </c>
      <c r="S106" s="43" t="s">
        <v>45</v>
      </c>
      <c r="T106" s="43" t="s">
        <v>39</v>
      </c>
      <c r="U106" s="43">
        <v>129</v>
      </c>
      <c r="V106" s="43">
        <v>750</v>
      </c>
      <c r="W106" s="43">
        <v>1</v>
      </c>
      <c r="X106" s="43">
        <v>392</v>
      </c>
      <c r="Y106" s="43" t="s">
        <v>48</v>
      </c>
      <c r="Z106" s="43">
        <v>178</v>
      </c>
    </row>
    <row r="107" spans="1:26">
      <c r="A107" s="43" t="s">
        <v>140</v>
      </c>
      <c r="B107" s="43">
        <v>7.24</v>
      </c>
      <c r="C107" s="43">
        <v>21.5</v>
      </c>
      <c r="D107" s="43">
        <v>1.47</v>
      </c>
      <c r="E107" s="43">
        <v>34.799999999999997</v>
      </c>
      <c r="F107" s="43">
        <v>5.25</v>
      </c>
      <c r="G107" s="43">
        <v>12.05</v>
      </c>
      <c r="H107" s="43">
        <v>0.08</v>
      </c>
      <c r="I107" s="43">
        <v>0.01</v>
      </c>
      <c r="J107" s="43">
        <v>0.18</v>
      </c>
      <c r="K107" s="43">
        <v>20.5</v>
      </c>
      <c r="L107" s="43">
        <v>0.3</v>
      </c>
      <c r="M107" s="43">
        <v>0.04</v>
      </c>
      <c r="N107" s="43" t="s">
        <v>47</v>
      </c>
      <c r="O107" s="43" t="s">
        <v>47</v>
      </c>
      <c r="P107" s="43">
        <v>0.9</v>
      </c>
      <c r="Q107" s="43">
        <v>97.1</v>
      </c>
      <c r="R107" s="43">
        <v>0.6</v>
      </c>
      <c r="S107" s="43" t="s">
        <v>45</v>
      </c>
      <c r="T107" s="43" t="s">
        <v>39</v>
      </c>
      <c r="U107" s="43">
        <v>124</v>
      </c>
      <c r="V107" s="43">
        <v>709</v>
      </c>
      <c r="W107" s="43" t="s">
        <v>58</v>
      </c>
      <c r="X107" s="43">
        <v>406</v>
      </c>
      <c r="Y107" s="43">
        <v>2</v>
      </c>
      <c r="Z107" s="43">
        <v>179</v>
      </c>
    </row>
    <row r="108" spans="1:26">
      <c r="A108" s="43" t="s">
        <v>141</v>
      </c>
      <c r="B108" s="43">
        <v>7.49</v>
      </c>
      <c r="C108" s="43">
        <v>18.649999999999999</v>
      </c>
      <c r="D108" s="43">
        <v>1.35</v>
      </c>
      <c r="E108" s="43">
        <v>37.1</v>
      </c>
      <c r="F108" s="43">
        <v>4.4000000000000004</v>
      </c>
      <c r="G108" s="43">
        <v>11.15</v>
      </c>
      <c r="H108" s="43">
        <v>0.05</v>
      </c>
      <c r="I108" s="43" t="s">
        <v>47</v>
      </c>
      <c r="J108" s="43">
        <v>0.18</v>
      </c>
      <c r="K108" s="43">
        <v>23.5</v>
      </c>
      <c r="L108" s="43">
        <v>0.31</v>
      </c>
      <c r="M108" s="43">
        <v>0.01</v>
      </c>
      <c r="N108" s="43" t="s">
        <v>47</v>
      </c>
      <c r="O108" s="43" t="s">
        <v>47</v>
      </c>
      <c r="P108" s="43">
        <v>0.5</v>
      </c>
      <c r="Q108" s="43">
        <v>97.2</v>
      </c>
      <c r="R108" s="43" t="s">
        <v>39</v>
      </c>
      <c r="S108" s="43" t="s">
        <v>45</v>
      </c>
      <c r="T108" s="43" t="s">
        <v>39</v>
      </c>
      <c r="U108" s="43">
        <v>129</v>
      </c>
      <c r="V108" s="43">
        <v>1070</v>
      </c>
      <c r="W108" s="43" t="s">
        <v>58</v>
      </c>
      <c r="X108" s="43">
        <v>422</v>
      </c>
      <c r="Y108" s="43">
        <v>3</v>
      </c>
      <c r="Z108" s="43">
        <v>186</v>
      </c>
    </row>
    <row r="109" spans="1:26">
      <c r="A109" s="43" t="s">
        <v>142</v>
      </c>
      <c r="B109" s="43">
        <v>3.22</v>
      </c>
      <c r="C109" s="43">
        <v>24.8</v>
      </c>
      <c r="D109" s="43">
        <v>1.6</v>
      </c>
      <c r="E109" s="43">
        <v>31.8</v>
      </c>
      <c r="F109" s="43">
        <v>6.37</v>
      </c>
      <c r="G109" s="43">
        <v>13.2</v>
      </c>
      <c r="H109" s="43">
        <v>0.11</v>
      </c>
      <c r="I109" s="43">
        <v>0.04</v>
      </c>
      <c r="J109" s="43">
        <v>0.12</v>
      </c>
      <c r="K109" s="43">
        <v>17.7</v>
      </c>
      <c r="L109" s="43">
        <v>0.28999999999999998</v>
      </c>
      <c r="M109" s="43">
        <v>0.02</v>
      </c>
      <c r="N109" s="43" t="s">
        <v>47</v>
      </c>
      <c r="O109" s="43" t="s">
        <v>47</v>
      </c>
      <c r="P109" s="43">
        <v>1.99</v>
      </c>
      <c r="Q109" s="43">
        <v>98</v>
      </c>
      <c r="R109" s="43" t="s">
        <v>39</v>
      </c>
      <c r="S109" s="43" t="s">
        <v>45</v>
      </c>
      <c r="T109" s="43" t="s">
        <v>39</v>
      </c>
      <c r="U109" s="43">
        <v>121</v>
      </c>
      <c r="V109" s="43">
        <v>981</v>
      </c>
      <c r="W109" s="43" t="s">
        <v>58</v>
      </c>
      <c r="X109" s="43">
        <v>422</v>
      </c>
      <c r="Y109" s="43">
        <v>2</v>
      </c>
      <c r="Z109" s="43">
        <v>163</v>
      </c>
    </row>
    <row r="110" spans="1:26">
      <c r="A110" s="43" t="s">
        <v>143</v>
      </c>
      <c r="B110" s="43">
        <v>7.41</v>
      </c>
      <c r="C110" s="43">
        <v>28.8</v>
      </c>
      <c r="D110" s="43">
        <v>1.71</v>
      </c>
      <c r="E110" s="43">
        <v>29.9</v>
      </c>
      <c r="F110" s="43">
        <v>8.0500000000000007</v>
      </c>
      <c r="G110" s="43">
        <v>13.65</v>
      </c>
      <c r="H110" s="43">
        <v>0.14000000000000001</v>
      </c>
      <c r="I110" s="43">
        <v>0.03</v>
      </c>
      <c r="J110" s="43">
        <v>0.12</v>
      </c>
      <c r="K110" s="43">
        <v>14.85</v>
      </c>
      <c r="L110" s="43">
        <v>0.28000000000000003</v>
      </c>
      <c r="M110" s="43">
        <v>0.03</v>
      </c>
      <c r="N110" s="43" t="s">
        <v>47</v>
      </c>
      <c r="O110" s="43" t="s">
        <v>47</v>
      </c>
      <c r="P110" s="43">
        <v>2.5</v>
      </c>
      <c r="Q110" s="43">
        <v>100</v>
      </c>
      <c r="R110" s="43" t="s">
        <v>39</v>
      </c>
      <c r="S110" s="43" t="s">
        <v>45</v>
      </c>
      <c r="T110" s="43" t="s">
        <v>39</v>
      </c>
      <c r="U110" s="43">
        <v>110</v>
      </c>
      <c r="V110" s="43">
        <v>1010</v>
      </c>
      <c r="W110" s="43">
        <v>1</v>
      </c>
      <c r="X110" s="43">
        <v>400</v>
      </c>
      <c r="Y110" s="43" t="s">
        <v>48</v>
      </c>
      <c r="Z110" s="43">
        <v>156</v>
      </c>
    </row>
    <row r="111" spans="1:26">
      <c r="A111" s="43" t="s">
        <v>144</v>
      </c>
      <c r="B111" s="43">
        <v>5.96</v>
      </c>
      <c r="C111" s="43">
        <v>30.7</v>
      </c>
      <c r="D111" s="43">
        <v>2.33</v>
      </c>
      <c r="E111" s="43">
        <v>26.6</v>
      </c>
      <c r="F111" s="43">
        <v>9.9600000000000009</v>
      </c>
      <c r="G111" s="43">
        <v>12.3</v>
      </c>
      <c r="H111" s="43">
        <v>0.23</v>
      </c>
      <c r="I111" s="43">
        <v>0.08</v>
      </c>
      <c r="J111" s="43">
        <v>0.12</v>
      </c>
      <c r="K111" s="43">
        <v>13.55</v>
      </c>
      <c r="L111" s="43">
        <v>0.25</v>
      </c>
      <c r="M111" s="43">
        <v>0.06</v>
      </c>
      <c r="N111" s="43" t="s">
        <v>47</v>
      </c>
      <c r="O111" s="43" t="s">
        <v>47</v>
      </c>
      <c r="P111" s="43">
        <v>1.9</v>
      </c>
      <c r="Q111" s="43">
        <v>98.1</v>
      </c>
      <c r="R111" s="43" t="s">
        <v>39</v>
      </c>
      <c r="S111" s="43">
        <v>10</v>
      </c>
      <c r="T111" s="43" t="s">
        <v>39</v>
      </c>
      <c r="U111" s="43">
        <v>96</v>
      </c>
      <c r="V111" s="43">
        <v>606</v>
      </c>
      <c r="W111" s="43" t="s">
        <v>58</v>
      </c>
      <c r="X111" s="43">
        <v>330</v>
      </c>
      <c r="Y111" s="43">
        <v>2</v>
      </c>
      <c r="Z111" s="43">
        <v>139</v>
      </c>
    </row>
    <row r="112" spans="1:26">
      <c r="A112" s="43" t="s">
        <v>145</v>
      </c>
      <c r="B112" s="43">
        <v>7.28</v>
      </c>
      <c r="C112" s="43">
        <v>30.5</v>
      </c>
      <c r="D112" s="43">
        <v>2.27</v>
      </c>
      <c r="E112" s="43">
        <v>25.6</v>
      </c>
      <c r="F112" s="43">
        <v>10.9</v>
      </c>
      <c r="G112" s="43">
        <v>11</v>
      </c>
      <c r="H112" s="43">
        <v>0.21</v>
      </c>
      <c r="I112" s="43">
        <v>0.03</v>
      </c>
      <c r="J112" s="43">
        <v>0.11</v>
      </c>
      <c r="K112" s="43">
        <v>15.2</v>
      </c>
      <c r="L112" s="43">
        <v>0.24</v>
      </c>
      <c r="M112" s="43" t="s">
        <v>47</v>
      </c>
      <c r="N112" s="43" t="s">
        <v>47</v>
      </c>
      <c r="O112" s="43" t="s">
        <v>47</v>
      </c>
      <c r="P112" s="43">
        <v>1.59</v>
      </c>
      <c r="Q112" s="43">
        <v>97.7</v>
      </c>
      <c r="R112" s="43" t="s">
        <v>39</v>
      </c>
      <c r="S112" s="43">
        <v>25</v>
      </c>
      <c r="T112" s="43" t="s">
        <v>39</v>
      </c>
      <c r="U112" s="43">
        <v>85</v>
      </c>
      <c r="V112" s="43">
        <v>697</v>
      </c>
      <c r="W112" s="43">
        <v>1</v>
      </c>
      <c r="X112" s="43">
        <v>285</v>
      </c>
      <c r="Y112" s="43">
        <v>2</v>
      </c>
      <c r="Z112" s="43">
        <v>127</v>
      </c>
    </row>
    <row r="113" spans="1:26">
      <c r="A113" s="43" t="s">
        <v>146</v>
      </c>
      <c r="B113" s="43">
        <v>6.99</v>
      </c>
      <c r="C113" s="43">
        <v>26.5</v>
      </c>
      <c r="D113" s="43">
        <v>2.11</v>
      </c>
      <c r="E113" s="43">
        <v>29.5</v>
      </c>
      <c r="F113" s="43">
        <v>9.52</v>
      </c>
      <c r="G113" s="43">
        <v>11</v>
      </c>
      <c r="H113" s="43">
        <v>0.19</v>
      </c>
      <c r="I113" s="43">
        <v>0.01</v>
      </c>
      <c r="J113" s="43">
        <v>0.13</v>
      </c>
      <c r="K113" s="43">
        <v>18.2</v>
      </c>
      <c r="L113" s="43">
        <v>0.26</v>
      </c>
      <c r="M113" s="43">
        <v>0.02</v>
      </c>
      <c r="N113" s="43" t="s">
        <v>47</v>
      </c>
      <c r="O113" s="43" t="s">
        <v>47</v>
      </c>
      <c r="P113" s="43">
        <v>1.2</v>
      </c>
      <c r="Q113" s="43">
        <v>98.6</v>
      </c>
      <c r="R113" s="43" t="s">
        <v>39</v>
      </c>
      <c r="S113" s="43">
        <v>7</v>
      </c>
      <c r="T113" s="43" t="s">
        <v>39</v>
      </c>
      <c r="U113" s="43">
        <v>97</v>
      </c>
      <c r="V113" s="43">
        <v>576</v>
      </c>
      <c r="W113" s="43" t="s">
        <v>58</v>
      </c>
      <c r="X113" s="43">
        <v>315</v>
      </c>
      <c r="Y113" s="43" t="s">
        <v>48</v>
      </c>
      <c r="Z113" s="43">
        <v>151</v>
      </c>
    </row>
    <row r="114" spans="1:26">
      <c r="A114" s="43" t="s">
        <v>147</v>
      </c>
      <c r="B114" s="43">
        <v>7.24</v>
      </c>
      <c r="C114" s="43">
        <v>29.3</v>
      </c>
      <c r="D114" s="43">
        <v>2.36</v>
      </c>
      <c r="E114" s="43">
        <v>26.5</v>
      </c>
      <c r="F114" s="43">
        <v>11.35</v>
      </c>
      <c r="G114" s="43">
        <v>10</v>
      </c>
      <c r="H114" s="43">
        <v>0.17</v>
      </c>
      <c r="I114" s="43" t="s">
        <v>47</v>
      </c>
      <c r="J114" s="43">
        <v>0.13</v>
      </c>
      <c r="K114" s="43">
        <v>15.2</v>
      </c>
      <c r="L114" s="43">
        <v>0.23</v>
      </c>
      <c r="M114" s="43">
        <v>0.04</v>
      </c>
      <c r="N114" s="43" t="s">
        <v>47</v>
      </c>
      <c r="O114" s="43" t="s">
        <v>47</v>
      </c>
      <c r="P114" s="43">
        <v>0.8</v>
      </c>
      <c r="Q114" s="43">
        <v>96.1</v>
      </c>
      <c r="R114" s="43" t="s">
        <v>39</v>
      </c>
      <c r="S114" s="43">
        <v>7</v>
      </c>
      <c r="T114" s="43" t="s">
        <v>39</v>
      </c>
      <c r="U114" s="43">
        <v>87</v>
      </c>
      <c r="V114" s="43">
        <v>582</v>
      </c>
      <c r="W114" s="43" t="s">
        <v>58</v>
      </c>
      <c r="X114" s="43">
        <v>280</v>
      </c>
      <c r="Y114" s="43" t="s">
        <v>48</v>
      </c>
      <c r="Z114" s="43">
        <v>140</v>
      </c>
    </row>
    <row r="115" spans="1:26">
      <c r="A115" s="43" t="s">
        <v>148</v>
      </c>
      <c r="B115" s="43">
        <v>5.96</v>
      </c>
      <c r="C115" s="43">
        <v>31.6</v>
      </c>
      <c r="D115" s="43">
        <v>2.36</v>
      </c>
      <c r="E115" s="43">
        <v>26</v>
      </c>
      <c r="F115" s="43">
        <v>11.5</v>
      </c>
      <c r="G115" s="43">
        <v>12.05</v>
      </c>
      <c r="H115" s="43">
        <v>0.22</v>
      </c>
      <c r="I115" s="43">
        <v>0.04</v>
      </c>
      <c r="J115" s="43">
        <v>0.12</v>
      </c>
      <c r="K115" s="43">
        <v>13.45</v>
      </c>
      <c r="L115" s="43">
        <v>0.24</v>
      </c>
      <c r="M115" s="43">
        <v>7.0000000000000007E-2</v>
      </c>
      <c r="N115" s="43">
        <v>0.01</v>
      </c>
      <c r="O115" s="43" t="s">
        <v>47</v>
      </c>
      <c r="P115" s="43">
        <v>1.3</v>
      </c>
      <c r="Q115" s="43">
        <v>99</v>
      </c>
      <c r="R115" s="43" t="s">
        <v>39</v>
      </c>
      <c r="S115" s="43" t="s">
        <v>45</v>
      </c>
      <c r="T115" s="43" t="s">
        <v>39</v>
      </c>
      <c r="U115" s="43">
        <v>92</v>
      </c>
      <c r="V115" s="43">
        <v>833</v>
      </c>
      <c r="W115" s="43" t="s">
        <v>58</v>
      </c>
      <c r="X115" s="43">
        <v>327</v>
      </c>
      <c r="Y115" s="43">
        <v>2</v>
      </c>
      <c r="Z115" s="43">
        <v>144</v>
      </c>
    </row>
    <row r="116" spans="1:26">
      <c r="A116" s="43" t="s">
        <v>149</v>
      </c>
      <c r="B116" s="43">
        <v>7.32</v>
      </c>
      <c r="C116" s="43">
        <v>26.3</v>
      </c>
      <c r="D116" s="43">
        <v>2.12</v>
      </c>
      <c r="E116" s="43">
        <v>30.7</v>
      </c>
      <c r="F116" s="43">
        <v>8.8000000000000007</v>
      </c>
      <c r="G116" s="43">
        <v>10.95</v>
      </c>
      <c r="H116" s="43">
        <v>0.14000000000000001</v>
      </c>
      <c r="I116" s="43">
        <v>0.01</v>
      </c>
      <c r="J116" s="43">
        <v>0.12</v>
      </c>
      <c r="K116" s="43">
        <v>15.7</v>
      </c>
      <c r="L116" s="43">
        <v>0.26</v>
      </c>
      <c r="M116" s="43">
        <v>0.02</v>
      </c>
      <c r="N116" s="43" t="s">
        <v>47</v>
      </c>
      <c r="O116" s="43" t="s">
        <v>47</v>
      </c>
      <c r="P116" s="43">
        <v>0.6</v>
      </c>
      <c r="Q116" s="43">
        <v>95.7</v>
      </c>
      <c r="R116" s="43" t="s">
        <v>39</v>
      </c>
      <c r="S116" s="43" t="s">
        <v>45</v>
      </c>
      <c r="T116" s="43" t="s">
        <v>39</v>
      </c>
      <c r="U116" s="43">
        <v>104</v>
      </c>
      <c r="V116" s="43">
        <v>639</v>
      </c>
      <c r="W116" s="43">
        <v>1</v>
      </c>
      <c r="X116" s="43">
        <v>348</v>
      </c>
      <c r="Y116" s="43" t="s">
        <v>48</v>
      </c>
      <c r="Z116" s="43">
        <v>160</v>
      </c>
    </row>
    <row r="117" spans="1:26">
      <c r="A117" s="43" t="s">
        <v>150</v>
      </c>
      <c r="B117" s="43">
        <v>6.74</v>
      </c>
      <c r="C117" s="43">
        <v>28.3</v>
      </c>
      <c r="D117" s="43">
        <v>2.44</v>
      </c>
      <c r="E117" s="43">
        <v>31</v>
      </c>
      <c r="F117" s="43">
        <v>10.15</v>
      </c>
      <c r="G117" s="43">
        <v>10.85</v>
      </c>
      <c r="H117" s="43">
        <v>0.16</v>
      </c>
      <c r="I117" s="43">
        <v>0.02</v>
      </c>
      <c r="J117" s="43">
        <v>0.11</v>
      </c>
      <c r="K117" s="43">
        <v>15.4</v>
      </c>
      <c r="L117" s="43">
        <v>0.27</v>
      </c>
      <c r="M117" s="43">
        <v>0.04</v>
      </c>
      <c r="N117" s="43" t="s">
        <v>47</v>
      </c>
      <c r="O117" s="43" t="s">
        <v>47</v>
      </c>
      <c r="P117" s="43">
        <v>0</v>
      </c>
      <c r="Q117" s="43">
        <v>98.7</v>
      </c>
      <c r="R117" s="43" t="s">
        <v>39</v>
      </c>
      <c r="S117" s="43">
        <v>8</v>
      </c>
      <c r="T117" s="43" t="s">
        <v>39</v>
      </c>
      <c r="U117" s="43">
        <v>104</v>
      </c>
      <c r="V117" s="43">
        <v>527</v>
      </c>
      <c r="W117" s="43" t="s">
        <v>58</v>
      </c>
      <c r="X117" s="43">
        <v>342</v>
      </c>
      <c r="Y117" s="43">
        <v>2</v>
      </c>
      <c r="Z117" s="43">
        <v>168</v>
      </c>
    </row>
    <row r="118" spans="1:26">
      <c r="A118" s="43" t="s">
        <v>151</v>
      </c>
      <c r="B118" s="43">
        <v>7.59</v>
      </c>
      <c r="C118" s="43">
        <v>27.4</v>
      </c>
      <c r="D118" s="43">
        <v>2.15</v>
      </c>
      <c r="E118" s="43">
        <v>31.4</v>
      </c>
      <c r="F118" s="43">
        <v>8.9600000000000009</v>
      </c>
      <c r="G118" s="43">
        <v>11.45</v>
      </c>
      <c r="H118" s="43">
        <v>0.15</v>
      </c>
      <c r="I118" s="43">
        <v>0.01</v>
      </c>
      <c r="J118" s="43">
        <v>0.1</v>
      </c>
      <c r="K118" s="43">
        <v>14.95</v>
      </c>
      <c r="L118" s="43">
        <v>0.27</v>
      </c>
      <c r="M118" s="43">
        <v>0.03</v>
      </c>
      <c r="N118" s="43" t="s">
        <v>47</v>
      </c>
      <c r="O118" s="43" t="s">
        <v>47</v>
      </c>
      <c r="P118" s="43">
        <v>0.1</v>
      </c>
      <c r="Q118" s="43">
        <v>97</v>
      </c>
      <c r="R118" s="43" t="s">
        <v>39</v>
      </c>
      <c r="S118" s="43" t="s">
        <v>45</v>
      </c>
      <c r="T118" s="43" t="s">
        <v>39</v>
      </c>
      <c r="U118" s="43">
        <v>108</v>
      </c>
      <c r="V118" s="43">
        <v>722</v>
      </c>
      <c r="W118" s="43">
        <v>1</v>
      </c>
      <c r="X118" s="43">
        <v>369</v>
      </c>
      <c r="Y118" s="43" t="s">
        <v>48</v>
      </c>
      <c r="Z118" s="43">
        <v>175</v>
      </c>
    </row>
    <row r="119" spans="1:26">
      <c r="A119" s="43" t="s">
        <v>152</v>
      </c>
      <c r="B119" s="43">
        <v>7.39</v>
      </c>
      <c r="C119" s="43">
        <v>23.2</v>
      </c>
      <c r="D119" s="43">
        <v>2.29</v>
      </c>
      <c r="E119" s="43">
        <v>35.6</v>
      </c>
      <c r="F119" s="43">
        <v>8.18</v>
      </c>
      <c r="G119" s="43">
        <v>9.7799999999999994</v>
      </c>
      <c r="H119" s="43">
        <v>0.13</v>
      </c>
      <c r="I119" s="43" t="s">
        <v>47</v>
      </c>
      <c r="J119" s="43">
        <v>0.14000000000000001</v>
      </c>
      <c r="K119" s="43">
        <v>18.75</v>
      </c>
      <c r="L119" s="43">
        <v>0.28000000000000003</v>
      </c>
      <c r="M119" s="43">
        <v>0.03</v>
      </c>
      <c r="N119" s="43" t="s">
        <v>47</v>
      </c>
      <c r="O119" s="43" t="s">
        <v>47</v>
      </c>
      <c r="P119" s="43">
        <v>-0.1</v>
      </c>
      <c r="Q119" s="43">
        <v>98.3</v>
      </c>
      <c r="R119" s="43" t="s">
        <v>39</v>
      </c>
      <c r="S119" s="43" t="s">
        <v>45</v>
      </c>
      <c r="T119" s="43" t="s">
        <v>39</v>
      </c>
      <c r="U119" s="43">
        <v>112</v>
      </c>
      <c r="V119" s="43">
        <v>511</v>
      </c>
      <c r="W119" s="43">
        <v>1</v>
      </c>
      <c r="X119" s="43">
        <v>360</v>
      </c>
      <c r="Y119" s="43">
        <v>3</v>
      </c>
      <c r="Z119" s="43">
        <v>197</v>
      </c>
    </row>
    <row r="120" spans="1:26">
      <c r="A120" s="43" t="s">
        <v>153</v>
      </c>
      <c r="B120" s="43">
        <v>7.3</v>
      </c>
      <c r="C120" s="43">
        <v>32</v>
      </c>
      <c r="D120" s="43">
        <v>2.42</v>
      </c>
      <c r="E120" s="43">
        <v>26.3</v>
      </c>
      <c r="F120" s="43">
        <v>11.3</v>
      </c>
      <c r="G120" s="43">
        <v>11.9</v>
      </c>
      <c r="H120" s="43">
        <v>0.18</v>
      </c>
      <c r="I120" s="43">
        <v>0.01</v>
      </c>
      <c r="J120" s="43">
        <v>0.09</v>
      </c>
      <c r="K120" s="43">
        <v>11.15</v>
      </c>
      <c r="L120" s="43">
        <v>0.25</v>
      </c>
      <c r="M120" s="43">
        <v>0.03</v>
      </c>
      <c r="N120" s="43" t="s">
        <v>47</v>
      </c>
      <c r="O120" s="43" t="s">
        <v>47</v>
      </c>
      <c r="P120" s="43">
        <v>0.6</v>
      </c>
      <c r="Q120" s="43">
        <v>96.2</v>
      </c>
      <c r="R120" s="43" t="s">
        <v>39</v>
      </c>
      <c r="S120" s="43" t="s">
        <v>45</v>
      </c>
      <c r="T120" s="43" t="s">
        <v>39</v>
      </c>
      <c r="U120" s="43">
        <v>89</v>
      </c>
      <c r="V120" s="43">
        <v>775</v>
      </c>
      <c r="W120" s="43">
        <v>1</v>
      </c>
      <c r="X120" s="43">
        <v>325</v>
      </c>
      <c r="Y120" s="43">
        <v>3</v>
      </c>
      <c r="Z120" s="43">
        <v>145</v>
      </c>
    </row>
    <row r="121" spans="1:26">
      <c r="A121" s="43" t="s">
        <v>154</v>
      </c>
      <c r="B121" s="43">
        <v>7.09</v>
      </c>
      <c r="C121" s="43">
        <v>31.4</v>
      </c>
      <c r="D121" s="43">
        <v>2.44</v>
      </c>
      <c r="E121" s="43">
        <v>26.3</v>
      </c>
      <c r="F121" s="43">
        <v>11.35</v>
      </c>
      <c r="G121" s="43">
        <v>11.55</v>
      </c>
      <c r="H121" s="43">
        <v>0.16</v>
      </c>
      <c r="I121" s="43" t="s">
        <v>47</v>
      </c>
      <c r="J121" s="43">
        <v>0.1</v>
      </c>
      <c r="K121" s="43">
        <v>11.8</v>
      </c>
      <c r="L121" s="43">
        <v>0.24</v>
      </c>
      <c r="M121" s="43" t="s">
        <v>47</v>
      </c>
      <c r="N121" s="43" t="s">
        <v>47</v>
      </c>
      <c r="O121" s="43" t="s">
        <v>47</v>
      </c>
      <c r="P121" s="43">
        <v>0.5</v>
      </c>
      <c r="Q121" s="43">
        <v>95.8</v>
      </c>
      <c r="R121" s="43" t="s">
        <v>39</v>
      </c>
      <c r="S121" s="43" t="s">
        <v>45</v>
      </c>
      <c r="T121" s="43" t="s">
        <v>39</v>
      </c>
      <c r="U121" s="43">
        <v>95</v>
      </c>
      <c r="V121" s="43">
        <v>704</v>
      </c>
      <c r="W121" s="43">
        <v>1</v>
      </c>
      <c r="X121" s="43">
        <v>328</v>
      </c>
      <c r="Y121" s="43">
        <v>2</v>
      </c>
      <c r="Z121" s="43">
        <v>149</v>
      </c>
    </row>
    <row r="122" spans="1:26">
      <c r="A122" s="43" t="s">
        <v>155</v>
      </c>
      <c r="B122" s="43">
        <v>6.91</v>
      </c>
      <c r="C122" s="43">
        <v>27.7</v>
      </c>
      <c r="D122" s="43">
        <v>2.16</v>
      </c>
      <c r="E122" s="43">
        <v>28.9</v>
      </c>
      <c r="F122" s="43">
        <v>9.9600000000000009</v>
      </c>
      <c r="G122" s="43">
        <v>10.75</v>
      </c>
      <c r="H122" s="43">
        <v>0.14000000000000001</v>
      </c>
      <c r="I122" s="43" t="s">
        <v>47</v>
      </c>
      <c r="J122" s="43">
        <v>0.1</v>
      </c>
      <c r="K122" s="43">
        <v>15.75</v>
      </c>
      <c r="L122" s="43">
        <v>0.31</v>
      </c>
      <c r="M122" s="43">
        <v>0.03</v>
      </c>
      <c r="N122" s="43" t="s">
        <v>47</v>
      </c>
      <c r="O122" s="43" t="s">
        <v>47</v>
      </c>
      <c r="P122" s="43">
        <v>0.2</v>
      </c>
      <c r="Q122" s="43">
        <v>96</v>
      </c>
      <c r="R122" s="43" t="s">
        <v>39</v>
      </c>
      <c r="S122" s="43" t="s">
        <v>45</v>
      </c>
      <c r="T122" s="43" t="s">
        <v>39</v>
      </c>
      <c r="U122" s="43">
        <v>99</v>
      </c>
      <c r="V122" s="43">
        <v>696</v>
      </c>
      <c r="W122" s="43">
        <v>1</v>
      </c>
      <c r="X122" s="43">
        <v>321</v>
      </c>
      <c r="Y122" s="43" t="s">
        <v>48</v>
      </c>
      <c r="Z122" s="43">
        <v>151</v>
      </c>
    </row>
    <row r="123" spans="1:26">
      <c r="A123" s="43" t="s">
        <v>156</v>
      </c>
      <c r="B123" s="43">
        <v>8.25</v>
      </c>
      <c r="C123" s="43">
        <v>24.7</v>
      </c>
      <c r="D123" s="43">
        <v>2.04</v>
      </c>
      <c r="E123" s="43">
        <v>32.299999999999997</v>
      </c>
      <c r="F123" s="43">
        <v>8.64</v>
      </c>
      <c r="G123" s="43">
        <v>10.45</v>
      </c>
      <c r="H123" s="43">
        <v>0.12</v>
      </c>
      <c r="I123" s="43" t="s">
        <v>47</v>
      </c>
      <c r="J123" s="43">
        <v>0.13</v>
      </c>
      <c r="K123" s="43">
        <v>19.100000000000001</v>
      </c>
      <c r="L123" s="43">
        <v>0.28000000000000003</v>
      </c>
      <c r="M123" s="43">
        <v>0.03</v>
      </c>
      <c r="N123" s="43" t="s">
        <v>47</v>
      </c>
      <c r="O123" s="43" t="s">
        <v>47</v>
      </c>
      <c r="P123" s="43">
        <v>-0.1</v>
      </c>
      <c r="Q123" s="43">
        <v>97.7</v>
      </c>
      <c r="R123" s="43" t="s">
        <v>39</v>
      </c>
      <c r="S123" s="43">
        <v>6</v>
      </c>
      <c r="T123" s="43" t="s">
        <v>39</v>
      </c>
      <c r="U123" s="43">
        <v>104</v>
      </c>
      <c r="V123" s="43">
        <v>491</v>
      </c>
      <c r="W123" s="43" t="s">
        <v>58</v>
      </c>
      <c r="X123" s="43">
        <v>321</v>
      </c>
      <c r="Y123" s="43" t="s">
        <v>48</v>
      </c>
      <c r="Z123" s="43">
        <v>156</v>
      </c>
    </row>
    <row r="124" spans="1:26">
      <c r="A124" s="43" t="s">
        <v>157</v>
      </c>
      <c r="B124" s="43">
        <v>7.83</v>
      </c>
      <c r="C124" s="43">
        <v>11.9</v>
      </c>
      <c r="D124" s="43">
        <v>1.56</v>
      </c>
      <c r="E124" s="43">
        <v>43.6</v>
      </c>
      <c r="F124" s="43">
        <v>3.34</v>
      </c>
      <c r="G124" s="43">
        <v>7.89</v>
      </c>
      <c r="H124" s="43">
        <v>0.05</v>
      </c>
      <c r="I124" s="43" t="s">
        <v>47</v>
      </c>
      <c r="J124" s="43">
        <v>0.2</v>
      </c>
      <c r="K124" s="43">
        <v>29.2</v>
      </c>
      <c r="L124" s="43">
        <v>0.33</v>
      </c>
      <c r="M124" s="43">
        <v>0.02</v>
      </c>
      <c r="N124" s="43" t="s">
        <v>47</v>
      </c>
      <c r="O124" s="43" t="s">
        <v>47</v>
      </c>
      <c r="P124" s="43">
        <v>-0.2</v>
      </c>
      <c r="Q124" s="43">
        <v>97.9</v>
      </c>
      <c r="R124" s="43" t="s">
        <v>39</v>
      </c>
      <c r="S124" s="43">
        <v>8</v>
      </c>
      <c r="T124" s="43" t="s">
        <v>39</v>
      </c>
      <c r="U124" s="43">
        <v>147</v>
      </c>
      <c r="V124" s="43">
        <v>399</v>
      </c>
      <c r="W124" s="43">
        <v>1</v>
      </c>
      <c r="X124" s="43">
        <v>377</v>
      </c>
      <c r="Y124" s="43" t="s">
        <v>48</v>
      </c>
      <c r="Z124" s="43">
        <v>218</v>
      </c>
    </row>
    <row r="125" spans="1:26">
      <c r="A125" s="43" t="s">
        <v>158</v>
      </c>
      <c r="B125" s="43">
        <v>3.56</v>
      </c>
      <c r="C125" s="43">
        <v>16.600000000000001</v>
      </c>
      <c r="D125" s="43">
        <v>1.34</v>
      </c>
      <c r="E125" s="43">
        <v>41</v>
      </c>
      <c r="F125" s="43">
        <v>3.73</v>
      </c>
      <c r="G125" s="43">
        <v>10.75</v>
      </c>
      <c r="H125" s="43">
        <v>0.05</v>
      </c>
      <c r="I125" s="43">
        <v>0.01</v>
      </c>
      <c r="J125" s="43">
        <v>0.17</v>
      </c>
      <c r="K125" s="43">
        <v>26.2</v>
      </c>
      <c r="L125" s="43">
        <v>0.33</v>
      </c>
      <c r="M125" s="43">
        <v>0.03</v>
      </c>
      <c r="N125" s="43" t="s">
        <v>47</v>
      </c>
      <c r="O125" s="43" t="s">
        <v>47</v>
      </c>
      <c r="P125" s="43">
        <v>-0.1</v>
      </c>
      <c r="Q125" s="43">
        <v>100</v>
      </c>
      <c r="R125" s="43" t="s">
        <v>39</v>
      </c>
      <c r="S125" s="43">
        <v>11</v>
      </c>
      <c r="T125" s="43" t="s">
        <v>39</v>
      </c>
      <c r="U125" s="43">
        <v>138</v>
      </c>
      <c r="V125" s="43">
        <v>371</v>
      </c>
      <c r="W125" s="43">
        <v>1</v>
      </c>
      <c r="X125" s="43">
        <v>410</v>
      </c>
      <c r="Y125" s="43">
        <v>3</v>
      </c>
      <c r="Z125" s="43">
        <v>199</v>
      </c>
    </row>
    <row r="126" spans="1:26">
      <c r="A126" s="43" t="s">
        <v>159</v>
      </c>
      <c r="B126" s="43">
        <v>8.49</v>
      </c>
      <c r="C126" s="43">
        <v>18.8</v>
      </c>
      <c r="D126" s="43">
        <v>1.65</v>
      </c>
      <c r="E126" s="43">
        <v>38.200000000000003</v>
      </c>
      <c r="F126" s="43">
        <v>5.04</v>
      </c>
      <c r="G126" s="43">
        <v>10.45</v>
      </c>
      <c r="H126" s="43">
        <v>0.08</v>
      </c>
      <c r="I126" s="43" t="s">
        <v>47</v>
      </c>
      <c r="J126" s="43">
        <v>0.18</v>
      </c>
      <c r="K126" s="43">
        <v>22.8</v>
      </c>
      <c r="L126" s="43">
        <v>0.31</v>
      </c>
      <c r="M126" s="43">
        <v>0.04</v>
      </c>
      <c r="N126" s="43" t="s">
        <v>47</v>
      </c>
      <c r="O126" s="43" t="s">
        <v>47</v>
      </c>
      <c r="P126" s="43">
        <v>-0.6</v>
      </c>
      <c r="Q126" s="43">
        <v>97</v>
      </c>
      <c r="R126" s="43" t="s">
        <v>39</v>
      </c>
      <c r="S126" s="43">
        <v>6</v>
      </c>
      <c r="T126" s="43" t="s">
        <v>39</v>
      </c>
      <c r="U126" s="43">
        <v>130</v>
      </c>
      <c r="V126" s="43">
        <v>287</v>
      </c>
      <c r="W126" s="43" t="s">
        <v>58</v>
      </c>
      <c r="X126" s="43">
        <v>395</v>
      </c>
      <c r="Y126" s="43">
        <v>2</v>
      </c>
      <c r="Z126" s="43">
        <v>196</v>
      </c>
    </row>
    <row r="127" spans="1:26">
      <c r="A127" s="43" t="s">
        <v>160</v>
      </c>
      <c r="B127" s="43">
        <v>6.6</v>
      </c>
      <c r="C127" s="43">
        <v>25.6</v>
      </c>
      <c r="D127" s="43">
        <v>1.86</v>
      </c>
      <c r="E127" s="43">
        <v>31.5</v>
      </c>
      <c r="F127" s="43">
        <v>7.85</v>
      </c>
      <c r="G127" s="43">
        <v>11.7</v>
      </c>
      <c r="H127" s="43">
        <v>0.11</v>
      </c>
      <c r="I127" s="43">
        <v>0.01</v>
      </c>
      <c r="J127" s="43">
        <v>0.1</v>
      </c>
      <c r="K127" s="43">
        <v>17.649999999999999</v>
      </c>
      <c r="L127" s="43">
        <v>0.28999999999999998</v>
      </c>
      <c r="M127" s="43">
        <v>0.01</v>
      </c>
      <c r="N127" s="43" t="s">
        <v>47</v>
      </c>
      <c r="O127" s="43" t="s">
        <v>47</v>
      </c>
      <c r="P127" s="43">
        <v>0.2</v>
      </c>
      <c r="Q127" s="43">
        <v>96.9</v>
      </c>
      <c r="R127" s="43" t="s">
        <v>39</v>
      </c>
      <c r="S127" s="43">
        <v>9</v>
      </c>
      <c r="T127" s="43" t="s">
        <v>39</v>
      </c>
      <c r="U127" s="43">
        <v>109</v>
      </c>
      <c r="V127" s="43">
        <v>386</v>
      </c>
      <c r="W127" s="43" t="s">
        <v>58</v>
      </c>
      <c r="X127" s="43">
        <v>352</v>
      </c>
      <c r="Y127" s="43">
        <v>2</v>
      </c>
      <c r="Z127" s="43">
        <v>157</v>
      </c>
    </row>
    <row r="128" spans="1:26">
      <c r="A128" s="43" t="s">
        <v>161</v>
      </c>
      <c r="B128" s="43">
        <v>7.34</v>
      </c>
      <c r="C128" s="43">
        <v>30.9</v>
      </c>
      <c r="D128" s="43">
        <v>2.44</v>
      </c>
      <c r="E128" s="43">
        <v>27.1</v>
      </c>
      <c r="F128" s="43">
        <v>11.2</v>
      </c>
      <c r="G128" s="43">
        <v>12.2</v>
      </c>
      <c r="H128" s="43">
        <v>0.19</v>
      </c>
      <c r="I128" s="43">
        <v>0.03</v>
      </c>
      <c r="J128" s="43">
        <v>0.1</v>
      </c>
      <c r="K128" s="43">
        <v>13.4</v>
      </c>
      <c r="L128" s="43">
        <v>0.25</v>
      </c>
      <c r="M128" s="43">
        <v>0.01</v>
      </c>
      <c r="N128" s="43" t="s">
        <v>47</v>
      </c>
      <c r="O128" s="43" t="s">
        <v>47</v>
      </c>
      <c r="P128" s="43">
        <v>-0.1</v>
      </c>
      <c r="Q128" s="43">
        <v>97.7</v>
      </c>
      <c r="R128" s="43" t="s">
        <v>39</v>
      </c>
      <c r="S128" s="43">
        <v>10</v>
      </c>
      <c r="T128" s="43" t="s">
        <v>39</v>
      </c>
      <c r="U128" s="43">
        <v>98</v>
      </c>
      <c r="V128" s="43">
        <v>580</v>
      </c>
      <c r="W128" s="43" t="s">
        <v>58</v>
      </c>
      <c r="X128" s="43">
        <v>330</v>
      </c>
      <c r="Y128" s="43">
        <v>3</v>
      </c>
      <c r="Z128" s="43">
        <v>155</v>
      </c>
    </row>
    <row r="129" spans="1:26">
      <c r="A129" s="43" t="s">
        <v>162</v>
      </c>
      <c r="B129" s="43">
        <v>7.98</v>
      </c>
      <c r="C129" s="43">
        <v>31.4</v>
      </c>
      <c r="D129" s="43">
        <v>2.37</v>
      </c>
      <c r="E129" s="43">
        <v>27.1</v>
      </c>
      <c r="F129" s="43">
        <v>11.25</v>
      </c>
      <c r="G129" s="43">
        <v>11.5</v>
      </c>
      <c r="H129" s="43">
        <v>0.17</v>
      </c>
      <c r="I129" s="43" t="s">
        <v>47</v>
      </c>
      <c r="J129" s="43">
        <v>0.1</v>
      </c>
      <c r="K129" s="43">
        <v>12.1</v>
      </c>
      <c r="L129" s="43">
        <v>0.25</v>
      </c>
      <c r="M129" s="43">
        <v>0.04</v>
      </c>
      <c r="N129" s="43" t="s">
        <v>47</v>
      </c>
      <c r="O129" s="43" t="s">
        <v>47</v>
      </c>
      <c r="P129" s="43">
        <v>0.7</v>
      </c>
      <c r="Q129" s="43">
        <v>97</v>
      </c>
      <c r="R129" s="43" t="s">
        <v>39</v>
      </c>
      <c r="S129" s="43">
        <v>9</v>
      </c>
      <c r="T129" s="43" t="s">
        <v>39</v>
      </c>
      <c r="U129" s="43">
        <v>93</v>
      </c>
      <c r="V129" s="43">
        <v>606</v>
      </c>
      <c r="W129" s="43">
        <v>1</v>
      </c>
      <c r="X129" s="43">
        <v>325</v>
      </c>
      <c r="Y129" s="43">
        <v>2</v>
      </c>
      <c r="Z129" s="43">
        <v>151</v>
      </c>
    </row>
    <row r="130" spans="1:26">
      <c r="A130" s="43" t="s">
        <v>163</v>
      </c>
      <c r="B130" s="43">
        <v>7.54</v>
      </c>
      <c r="C130" s="43">
        <v>33.4</v>
      </c>
      <c r="D130" s="43">
        <v>2.78</v>
      </c>
      <c r="E130" s="43">
        <v>24.9</v>
      </c>
      <c r="F130" s="43">
        <v>12.45</v>
      </c>
      <c r="G130" s="43">
        <v>11.25</v>
      </c>
      <c r="H130" s="43">
        <v>0.19</v>
      </c>
      <c r="I130" s="43">
        <v>0.04</v>
      </c>
      <c r="J130" s="43">
        <v>0.08</v>
      </c>
      <c r="K130" s="43">
        <v>10.95</v>
      </c>
      <c r="L130" s="43">
        <v>0.23</v>
      </c>
      <c r="M130" s="43">
        <v>0.05</v>
      </c>
      <c r="N130" s="43" t="s">
        <v>47</v>
      </c>
      <c r="O130" s="43" t="s">
        <v>47</v>
      </c>
      <c r="P130" s="43">
        <v>0.7</v>
      </c>
      <c r="Q130" s="43">
        <v>97</v>
      </c>
      <c r="R130" s="43" t="s">
        <v>39</v>
      </c>
      <c r="S130" s="43">
        <v>10</v>
      </c>
      <c r="T130" s="43" t="s">
        <v>39</v>
      </c>
      <c r="U130" s="43">
        <v>85</v>
      </c>
      <c r="V130" s="43">
        <v>565</v>
      </c>
      <c r="W130" s="43">
        <v>1</v>
      </c>
      <c r="X130" s="43">
        <v>291</v>
      </c>
      <c r="Y130" s="43" t="s">
        <v>48</v>
      </c>
      <c r="Z130" s="43">
        <v>139</v>
      </c>
    </row>
    <row r="131" spans="1:26">
      <c r="A131" s="43" t="s">
        <v>164</v>
      </c>
      <c r="B131" s="43">
        <v>8.1300000000000008</v>
      </c>
      <c r="C131" s="43">
        <v>25.2</v>
      </c>
      <c r="D131" s="43">
        <v>2.33</v>
      </c>
      <c r="E131" s="43">
        <v>34.700000000000003</v>
      </c>
      <c r="F131" s="43">
        <v>8.56</v>
      </c>
      <c r="G131" s="43">
        <v>10.4</v>
      </c>
      <c r="H131" s="43">
        <v>0.13</v>
      </c>
      <c r="I131" s="43" t="s">
        <v>47</v>
      </c>
      <c r="J131" s="43">
        <v>0.11</v>
      </c>
      <c r="K131" s="43">
        <v>15.85</v>
      </c>
      <c r="L131" s="43">
        <v>0.28000000000000003</v>
      </c>
      <c r="M131" s="43">
        <v>0.03</v>
      </c>
      <c r="N131" s="43" t="s">
        <v>47</v>
      </c>
      <c r="O131" s="43" t="s">
        <v>47</v>
      </c>
      <c r="P131" s="43">
        <v>-0.1</v>
      </c>
      <c r="Q131" s="43">
        <v>97.5</v>
      </c>
      <c r="R131" s="43" t="s">
        <v>39</v>
      </c>
      <c r="S131" s="43">
        <v>13</v>
      </c>
      <c r="T131" s="43" t="s">
        <v>39</v>
      </c>
      <c r="U131" s="43">
        <v>115</v>
      </c>
      <c r="V131" s="43">
        <v>343</v>
      </c>
      <c r="W131" s="43">
        <v>1</v>
      </c>
      <c r="X131" s="43">
        <v>370</v>
      </c>
      <c r="Y131" s="43">
        <v>2</v>
      </c>
      <c r="Z131" s="43">
        <v>199</v>
      </c>
    </row>
    <row r="132" spans="1:26">
      <c r="A132" s="43" t="s">
        <v>165</v>
      </c>
      <c r="B132" s="43">
        <v>7.49</v>
      </c>
      <c r="C132" s="43">
        <v>25.2</v>
      </c>
      <c r="D132" s="43">
        <v>2.77</v>
      </c>
      <c r="E132" s="43">
        <v>35.6</v>
      </c>
      <c r="F132" s="43">
        <v>9.44</v>
      </c>
      <c r="G132" s="43">
        <v>9.5299999999999994</v>
      </c>
      <c r="H132" s="43">
        <v>0.13</v>
      </c>
      <c r="I132" s="43" t="s">
        <v>47</v>
      </c>
      <c r="J132" s="43">
        <v>0.12</v>
      </c>
      <c r="K132" s="43">
        <v>15.15</v>
      </c>
      <c r="L132" s="43">
        <v>0.27</v>
      </c>
      <c r="M132" s="43">
        <v>0.03</v>
      </c>
      <c r="N132" s="43" t="s">
        <v>47</v>
      </c>
      <c r="O132" s="43" t="s">
        <v>47</v>
      </c>
      <c r="P132" s="43">
        <v>-0.3</v>
      </c>
      <c r="Q132" s="43">
        <v>97.9</v>
      </c>
      <c r="R132" s="43" t="s">
        <v>39</v>
      </c>
      <c r="S132" s="43" t="s">
        <v>45</v>
      </c>
      <c r="T132" s="43" t="s">
        <v>39</v>
      </c>
      <c r="U132" s="43">
        <v>111</v>
      </c>
      <c r="V132" s="43">
        <v>354</v>
      </c>
      <c r="W132" s="43">
        <v>1</v>
      </c>
      <c r="X132" s="43">
        <v>361</v>
      </c>
      <c r="Y132" s="43" t="s">
        <v>48</v>
      </c>
      <c r="Z132" s="43">
        <v>213</v>
      </c>
    </row>
    <row r="133" spans="1:26">
      <c r="A133" s="43" t="s">
        <v>166</v>
      </c>
      <c r="B133" s="43">
        <v>8.1300000000000008</v>
      </c>
      <c r="C133" s="43">
        <v>29.3</v>
      </c>
      <c r="D133" s="43">
        <v>2.71</v>
      </c>
      <c r="E133" s="43">
        <v>31.8</v>
      </c>
      <c r="F133" s="43">
        <v>10.8</v>
      </c>
      <c r="G133" s="43">
        <v>10.8</v>
      </c>
      <c r="H133" s="43">
        <v>0.14000000000000001</v>
      </c>
      <c r="I133" s="43" t="s">
        <v>47</v>
      </c>
      <c r="J133" s="43">
        <v>0.1</v>
      </c>
      <c r="K133" s="43">
        <v>11.55</v>
      </c>
      <c r="L133" s="43">
        <v>0.26</v>
      </c>
      <c r="M133" s="43" t="s">
        <v>47</v>
      </c>
      <c r="N133" s="43" t="s">
        <v>47</v>
      </c>
      <c r="O133" s="43" t="s">
        <v>47</v>
      </c>
      <c r="P133" s="43">
        <v>-0.2</v>
      </c>
      <c r="Q133" s="43">
        <v>97.3</v>
      </c>
      <c r="R133" s="43" t="s">
        <v>39</v>
      </c>
      <c r="S133" s="43" t="s">
        <v>45</v>
      </c>
      <c r="T133" s="43" t="s">
        <v>39</v>
      </c>
      <c r="U133" s="43">
        <v>100</v>
      </c>
      <c r="V133" s="43">
        <v>414</v>
      </c>
      <c r="W133" s="43">
        <v>1</v>
      </c>
      <c r="X133" s="43">
        <v>344</v>
      </c>
      <c r="Y133" s="43" t="s">
        <v>48</v>
      </c>
      <c r="Z133" s="43">
        <v>191</v>
      </c>
    </row>
    <row r="134" spans="1:26">
      <c r="A134" s="43" t="s">
        <v>167</v>
      </c>
      <c r="B134" s="43">
        <v>7.33</v>
      </c>
      <c r="C134" s="43">
        <v>26.6</v>
      </c>
      <c r="D134" s="43">
        <v>3.1</v>
      </c>
      <c r="E134" s="43">
        <v>34.4</v>
      </c>
      <c r="F134" s="43">
        <v>10.65</v>
      </c>
      <c r="G134" s="43">
        <v>9.18</v>
      </c>
      <c r="H134" s="43">
        <v>0.14000000000000001</v>
      </c>
      <c r="I134" s="43" t="s">
        <v>47</v>
      </c>
      <c r="J134" s="43">
        <v>0.09</v>
      </c>
      <c r="K134" s="43">
        <v>11.15</v>
      </c>
      <c r="L134" s="43">
        <v>0.24</v>
      </c>
      <c r="M134" s="43">
        <v>0.04</v>
      </c>
      <c r="N134" s="43" t="s">
        <v>47</v>
      </c>
      <c r="O134" s="43" t="s">
        <v>47</v>
      </c>
      <c r="P134" s="43">
        <v>-0.3</v>
      </c>
      <c r="Q134" s="43">
        <v>95.3</v>
      </c>
      <c r="R134" s="43" t="s">
        <v>39</v>
      </c>
      <c r="S134" s="43" t="s">
        <v>45</v>
      </c>
      <c r="T134" s="43" t="s">
        <v>39</v>
      </c>
      <c r="U134" s="43">
        <v>106</v>
      </c>
      <c r="V134" s="43">
        <v>200</v>
      </c>
      <c r="W134" s="43" t="s">
        <v>58</v>
      </c>
      <c r="X134" s="43">
        <v>346</v>
      </c>
      <c r="Y134" s="43">
        <v>2</v>
      </c>
      <c r="Z134" s="43">
        <v>231</v>
      </c>
    </row>
    <row r="135" spans="1:26">
      <c r="A135" s="43" t="s">
        <v>168</v>
      </c>
      <c r="B135" s="43">
        <v>1.53</v>
      </c>
      <c r="C135" s="43">
        <v>30.3</v>
      </c>
      <c r="D135" s="43">
        <v>4.0599999999999996</v>
      </c>
      <c r="E135" s="43">
        <v>30.3</v>
      </c>
      <c r="F135" s="43">
        <v>2.46</v>
      </c>
      <c r="G135" s="43">
        <v>21.6</v>
      </c>
      <c r="H135" s="43">
        <v>0.21</v>
      </c>
      <c r="I135" s="43">
        <v>0.02</v>
      </c>
      <c r="J135" s="43">
        <v>0.44</v>
      </c>
      <c r="K135" s="43">
        <v>2.71</v>
      </c>
      <c r="L135" s="43">
        <v>0.27</v>
      </c>
      <c r="M135" s="43">
        <v>0.01</v>
      </c>
      <c r="N135" s="43">
        <v>0.01</v>
      </c>
      <c r="O135" s="43" t="s">
        <v>47</v>
      </c>
      <c r="P135" s="43">
        <v>5.7</v>
      </c>
      <c r="Q135" s="43">
        <v>98.1</v>
      </c>
      <c r="R135" s="43" t="s">
        <v>39</v>
      </c>
      <c r="S135" s="43" t="s">
        <v>45</v>
      </c>
      <c r="T135" s="43" t="s">
        <v>39</v>
      </c>
      <c r="U135" s="43">
        <v>156</v>
      </c>
      <c r="V135" s="43">
        <v>226</v>
      </c>
      <c r="W135" s="43">
        <v>1</v>
      </c>
      <c r="X135" s="43">
        <v>1020</v>
      </c>
      <c r="Y135" s="43">
        <v>3</v>
      </c>
      <c r="Z135" s="43">
        <v>212</v>
      </c>
    </row>
    <row r="136" spans="1:26">
      <c r="A136" s="43" t="s">
        <v>169</v>
      </c>
      <c r="B136" s="43">
        <v>7.33</v>
      </c>
      <c r="C136" s="43">
        <v>16.100000000000001</v>
      </c>
      <c r="D136" s="43">
        <v>3.32</v>
      </c>
      <c r="E136" s="43">
        <v>50</v>
      </c>
      <c r="F136" s="43">
        <v>6.26</v>
      </c>
      <c r="G136" s="43">
        <v>6.97</v>
      </c>
      <c r="H136" s="43">
        <v>0.08</v>
      </c>
      <c r="I136" s="43" t="s">
        <v>47</v>
      </c>
      <c r="J136" s="43">
        <v>0.18</v>
      </c>
      <c r="K136" s="43">
        <v>13.3</v>
      </c>
      <c r="L136" s="43">
        <v>0.28000000000000003</v>
      </c>
      <c r="M136" s="43">
        <v>0.02</v>
      </c>
      <c r="N136" s="43" t="s">
        <v>47</v>
      </c>
      <c r="O136" s="43" t="s">
        <v>47</v>
      </c>
      <c r="P136" s="43">
        <v>-0.8</v>
      </c>
      <c r="Q136" s="43">
        <v>95.7</v>
      </c>
      <c r="R136" s="43" t="s">
        <v>39</v>
      </c>
      <c r="S136" s="43" t="s">
        <v>45</v>
      </c>
      <c r="T136" s="43" t="s">
        <v>39</v>
      </c>
      <c r="U136" s="43">
        <v>149</v>
      </c>
      <c r="V136" s="43">
        <v>85</v>
      </c>
      <c r="W136" s="43" t="s">
        <v>58</v>
      </c>
      <c r="X136" s="43">
        <v>533</v>
      </c>
      <c r="Y136" s="43">
        <v>5</v>
      </c>
      <c r="Z136" s="43">
        <v>359</v>
      </c>
    </row>
    <row r="137" spans="1:26">
      <c r="A137" s="43" t="s">
        <v>170</v>
      </c>
      <c r="B137" s="43">
        <v>8.1199999999999992</v>
      </c>
      <c r="C137" s="43">
        <v>12.05</v>
      </c>
      <c r="D137" s="43">
        <v>3.34</v>
      </c>
      <c r="E137" s="43">
        <v>58</v>
      </c>
      <c r="F137" s="43">
        <v>3.91</v>
      </c>
      <c r="G137" s="43">
        <v>7.12</v>
      </c>
      <c r="H137" s="43">
        <v>0.05</v>
      </c>
      <c r="I137" s="43" t="s">
        <v>47</v>
      </c>
      <c r="J137" s="43">
        <v>0.23</v>
      </c>
      <c r="K137" s="43">
        <v>15.45</v>
      </c>
      <c r="L137" s="43">
        <v>0.31</v>
      </c>
      <c r="M137" s="43">
        <v>0.05</v>
      </c>
      <c r="N137" s="43" t="s">
        <v>47</v>
      </c>
      <c r="O137" s="43" t="s">
        <v>47</v>
      </c>
      <c r="P137" s="43">
        <v>-1.3</v>
      </c>
      <c r="Q137" s="43">
        <v>99.2</v>
      </c>
      <c r="R137" s="43" t="s">
        <v>39</v>
      </c>
      <c r="S137" s="43">
        <v>8</v>
      </c>
      <c r="T137" s="43" t="s">
        <v>39</v>
      </c>
      <c r="U137" s="43">
        <v>168</v>
      </c>
      <c r="V137" s="43">
        <v>117</v>
      </c>
      <c r="W137" s="43" t="s">
        <v>58</v>
      </c>
      <c r="X137" s="43">
        <v>592</v>
      </c>
      <c r="Y137" s="43" t="s">
        <v>48</v>
      </c>
      <c r="Z137" s="43">
        <v>388</v>
      </c>
    </row>
    <row r="138" spans="1:26">
      <c r="A138" s="43" t="s">
        <v>171</v>
      </c>
      <c r="B138" s="43">
        <v>8.86</v>
      </c>
      <c r="C138" s="43">
        <v>15.75</v>
      </c>
      <c r="D138" s="43">
        <v>3.62</v>
      </c>
      <c r="E138" s="43">
        <v>53.6</v>
      </c>
      <c r="F138" s="43">
        <v>6.14</v>
      </c>
      <c r="G138" s="43">
        <v>7.2</v>
      </c>
      <c r="H138" s="43">
        <v>7.0000000000000007E-2</v>
      </c>
      <c r="I138" s="43" t="s">
        <v>47</v>
      </c>
      <c r="J138" s="43">
        <v>0.3</v>
      </c>
      <c r="K138" s="43">
        <v>14.55</v>
      </c>
      <c r="L138" s="43">
        <v>0.3</v>
      </c>
      <c r="M138" s="43">
        <v>0.02</v>
      </c>
      <c r="N138" s="43" t="s">
        <v>47</v>
      </c>
      <c r="O138" s="43" t="s">
        <v>47</v>
      </c>
      <c r="P138" s="43">
        <v>-0.3</v>
      </c>
      <c r="Q138" s="43">
        <v>101.5</v>
      </c>
      <c r="R138" s="43" t="s">
        <v>39</v>
      </c>
      <c r="S138" s="43" t="s">
        <v>45</v>
      </c>
      <c r="T138" s="43" t="s">
        <v>39</v>
      </c>
      <c r="U138" s="43">
        <v>146</v>
      </c>
      <c r="V138" s="43">
        <v>84</v>
      </c>
      <c r="W138" s="43">
        <v>1</v>
      </c>
      <c r="X138" s="43">
        <v>567</v>
      </c>
      <c r="Y138" s="43">
        <v>4</v>
      </c>
      <c r="Z138" s="43">
        <v>364</v>
      </c>
    </row>
    <row r="139" spans="1:26">
      <c r="A139" s="43" t="s">
        <v>172</v>
      </c>
      <c r="B139" s="43">
        <v>6.89</v>
      </c>
      <c r="C139" s="43">
        <v>17.45</v>
      </c>
      <c r="D139" s="43">
        <v>3.34</v>
      </c>
      <c r="E139" s="43">
        <v>50.7</v>
      </c>
      <c r="F139" s="43">
        <v>5.97</v>
      </c>
      <c r="G139" s="43">
        <v>8.25</v>
      </c>
      <c r="H139" s="43">
        <v>0.08</v>
      </c>
      <c r="I139" s="43" t="s">
        <v>47</v>
      </c>
      <c r="J139" s="43">
        <v>0.38</v>
      </c>
      <c r="K139" s="43">
        <v>12.55</v>
      </c>
      <c r="L139" s="43">
        <v>0.28999999999999998</v>
      </c>
      <c r="M139" s="43">
        <v>0.06</v>
      </c>
      <c r="N139" s="43" t="s">
        <v>47</v>
      </c>
      <c r="O139" s="43" t="s">
        <v>47</v>
      </c>
      <c r="P139" s="43">
        <v>-0.7</v>
      </c>
      <c r="Q139" s="43">
        <v>98.4</v>
      </c>
      <c r="R139" s="43" t="s">
        <v>39</v>
      </c>
      <c r="S139" s="43" t="s">
        <v>45</v>
      </c>
      <c r="T139" s="43" t="s">
        <v>39</v>
      </c>
      <c r="U139" s="43">
        <v>150</v>
      </c>
      <c r="V139" s="43">
        <v>115</v>
      </c>
      <c r="W139" s="43" t="s">
        <v>58</v>
      </c>
      <c r="X139" s="43">
        <v>598</v>
      </c>
      <c r="Y139" s="43">
        <v>3</v>
      </c>
      <c r="Z139" s="43">
        <v>362</v>
      </c>
    </row>
    <row r="140" spans="1:26">
      <c r="A140" s="43" t="s">
        <v>173</v>
      </c>
      <c r="B140" s="43">
        <v>7.07</v>
      </c>
      <c r="C140" s="43">
        <v>37.6</v>
      </c>
      <c r="D140" s="43">
        <v>1.9</v>
      </c>
      <c r="E140" s="43">
        <v>25.6</v>
      </c>
      <c r="F140" s="43">
        <v>7.97</v>
      </c>
      <c r="G140" s="43">
        <v>19.649999999999999</v>
      </c>
      <c r="H140" s="43">
        <v>0.14000000000000001</v>
      </c>
      <c r="I140" s="43">
        <v>0.01</v>
      </c>
      <c r="J140" s="43">
        <v>0.02</v>
      </c>
      <c r="K140" s="43">
        <v>2.06</v>
      </c>
      <c r="L140" s="43">
        <v>0.26</v>
      </c>
      <c r="M140" s="43">
        <v>0.01</v>
      </c>
      <c r="N140" s="43" t="s">
        <v>47</v>
      </c>
      <c r="O140" s="43" t="s">
        <v>47</v>
      </c>
      <c r="P140" s="43">
        <v>5.67</v>
      </c>
      <c r="Q140" s="43">
        <v>101</v>
      </c>
      <c r="R140" s="43" t="s">
        <v>39</v>
      </c>
      <c r="S140" s="43" t="s">
        <v>45</v>
      </c>
      <c r="T140" s="43" t="s">
        <v>39</v>
      </c>
      <c r="U140" s="43">
        <v>125</v>
      </c>
      <c r="V140" s="43">
        <v>14</v>
      </c>
      <c r="W140" s="43">
        <v>1</v>
      </c>
      <c r="X140" s="43">
        <v>589</v>
      </c>
      <c r="Y140" s="43" t="s">
        <v>48</v>
      </c>
      <c r="Z140" s="43">
        <v>160</v>
      </c>
    </row>
    <row r="141" spans="1:26">
      <c r="A141" s="43" t="s">
        <v>174</v>
      </c>
      <c r="B141" s="43">
        <v>3.52</v>
      </c>
      <c r="C141" s="43">
        <v>40.9</v>
      </c>
      <c r="D141" s="43">
        <v>14.6</v>
      </c>
      <c r="E141" s="43">
        <v>13.15</v>
      </c>
      <c r="F141" s="43">
        <v>6.54</v>
      </c>
      <c r="G141" s="43">
        <v>15.6</v>
      </c>
      <c r="H141" s="43">
        <v>1.28</v>
      </c>
      <c r="I141" s="43">
        <v>0.11</v>
      </c>
      <c r="J141" s="43">
        <v>0.02</v>
      </c>
      <c r="K141" s="43">
        <v>0.26</v>
      </c>
      <c r="L141" s="43">
        <v>0.15</v>
      </c>
      <c r="M141" s="43">
        <v>0.02</v>
      </c>
      <c r="N141" s="43">
        <v>0.02</v>
      </c>
      <c r="O141" s="43">
        <v>0.01</v>
      </c>
      <c r="P141" s="43">
        <v>7.29</v>
      </c>
      <c r="Q141" s="43">
        <v>100</v>
      </c>
      <c r="R141" s="43">
        <v>0.9</v>
      </c>
      <c r="S141" s="43" t="s">
        <v>45</v>
      </c>
      <c r="T141" s="43" t="s">
        <v>39</v>
      </c>
      <c r="U141" s="43">
        <v>90</v>
      </c>
      <c r="V141" s="43">
        <v>42</v>
      </c>
      <c r="W141" s="43" t="s">
        <v>58</v>
      </c>
      <c r="X141" s="43">
        <v>759</v>
      </c>
      <c r="Y141" s="43" t="s">
        <v>48</v>
      </c>
      <c r="Z141" s="43">
        <v>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151"/>
  <sheetViews>
    <sheetView tabSelected="1" topLeftCell="P133" workbookViewId="0">
      <selection activeCell="O140" sqref="O140"/>
    </sheetView>
  </sheetViews>
  <sheetFormatPr defaultRowHeight="14.4"/>
  <cols>
    <col min="4" max="4" width="10.6640625" customWidth="1"/>
    <col min="8" max="8" width="11.44140625" customWidth="1"/>
    <col min="12" max="12" width="8.88671875" style="1"/>
    <col min="13" max="13" width="15.77734375" style="1" customWidth="1"/>
    <col min="19" max="19" width="8.88671875" style="9"/>
    <col min="20" max="20" width="14.33203125" style="9" customWidth="1"/>
    <col min="31" max="31" width="8.88671875" style="13"/>
    <col min="32" max="32" width="13.33203125" style="13" customWidth="1"/>
    <col min="34" max="34" width="8.88671875" style="10"/>
    <col min="35" max="35" width="13.44140625" style="10" customWidth="1"/>
  </cols>
  <sheetData>
    <row r="1" spans="1:37">
      <c r="A1" s="43" t="s">
        <v>175</v>
      </c>
      <c r="B1" s="43" t="s">
        <v>176</v>
      </c>
      <c r="C1" s="43" t="s">
        <v>177</v>
      </c>
      <c r="D1" s="43" t="s">
        <v>178</v>
      </c>
      <c r="E1" s="43" t="s">
        <v>179</v>
      </c>
      <c r="F1" s="43" t="s">
        <v>180</v>
      </c>
      <c r="G1" s="43" t="s">
        <v>181</v>
      </c>
      <c r="H1" s="43" t="s">
        <v>182</v>
      </c>
      <c r="I1" s="43" t="s">
        <v>13</v>
      </c>
      <c r="J1" s="43" t="s">
        <v>14</v>
      </c>
      <c r="K1" s="43" t="s">
        <v>15</v>
      </c>
      <c r="L1" s="1" t="s">
        <v>16</v>
      </c>
      <c r="M1" s="1" t="s">
        <v>183</v>
      </c>
      <c r="N1" s="43" t="s">
        <v>17</v>
      </c>
      <c r="O1" s="43" t="s">
        <v>18</v>
      </c>
      <c r="P1" s="43" t="s">
        <v>19</v>
      </c>
      <c r="Q1" s="43" t="s">
        <v>20</v>
      </c>
      <c r="R1" s="43" t="s">
        <v>21</v>
      </c>
      <c r="S1" s="9" t="s">
        <v>22</v>
      </c>
      <c r="T1" s="9" t="s">
        <v>185</v>
      </c>
      <c r="U1" s="43" t="s">
        <v>23</v>
      </c>
      <c r="V1" s="43" t="s">
        <v>24</v>
      </c>
      <c r="W1" s="43" t="s">
        <v>25</v>
      </c>
      <c r="X1" s="43" t="s">
        <v>26</v>
      </c>
      <c r="Y1" s="43" t="s">
        <v>27</v>
      </c>
      <c r="Z1" s="43" t="s">
        <v>28</v>
      </c>
      <c r="AA1" s="43" t="s">
        <v>29</v>
      </c>
      <c r="AB1" s="43" t="s">
        <v>30</v>
      </c>
      <c r="AC1" s="43" t="s">
        <v>31</v>
      </c>
      <c r="AD1" s="43" t="s">
        <v>32</v>
      </c>
      <c r="AE1" s="13" t="s">
        <v>33</v>
      </c>
      <c r="AF1" s="13" t="s">
        <v>186</v>
      </c>
      <c r="AG1" s="43" t="s">
        <v>34</v>
      </c>
      <c r="AH1" s="10" t="s">
        <v>35</v>
      </c>
      <c r="AI1" s="10" t="s">
        <v>187</v>
      </c>
      <c r="AJ1" s="43" t="s">
        <v>36</v>
      </c>
      <c r="AK1" s="43" t="s">
        <v>37</v>
      </c>
    </row>
    <row r="2" spans="1:37">
      <c r="A2" s="43" t="s">
        <v>38</v>
      </c>
      <c r="B2">
        <v>58</v>
      </c>
      <c r="C2">
        <v>63</v>
      </c>
      <c r="D2">
        <f>C2-B2</f>
        <v>5</v>
      </c>
      <c r="F2">
        <f>B2*0.3048</f>
        <v>17.6784</v>
      </c>
      <c r="G2">
        <f>C2*0.3048</f>
        <v>19.202400000000001</v>
      </c>
      <c r="H2">
        <f>G2-F2</f>
        <v>1.5240000000000009</v>
      </c>
      <c r="I2" s="43">
        <v>1.65</v>
      </c>
      <c r="J2" s="43">
        <v>46.6</v>
      </c>
      <c r="K2" s="43">
        <v>25.2</v>
      </c>
      <c r="L2" s="1">
        <v>6.19</v>
      </c>
      <c r="M2" s="1">
        <f>L2*D2</f>
        <v>30.950000000000003</v>
      </c>
      <c r="N2" s="43">
        <v>11.25</v>
      </c>
      <c r="O2" s="43">
        <v>4.0199999999999996</v>
      </c>
      <c r="P2" s="43">
        <v>2.68</v>
      </c>
      <c r="Q2" s="43">
        <v>0.69</v>
      </c>
      <c r="R2" s="43">
        <v>0.02</v>
      </c>
      <c r="S2" s="9">
        <v>0.6</v>
      </c>
      <c r="T2" s="9">
        <f>S2*D2</f>
        <v>3</v>
      </c>
      <c r="U2" s="43">
        <v>7.0000000000000007E-2</v>
      </c>
      <c r="V2" s="43">
        <v>0.04</v>
      </c>
      <c r="W2" s="43">
        <v>0.05</v>
      </c>
      <c r="X2" s="43">
        <v>0.01</v>
      </c>
      <c r="Y2" s="43">
        <v>2.48</v>
      </c>
      <c r="Z2" s="43">
        <v>99.9</v>
      </c>
      <c r="AA2" s="43">
        <v>0.5</v>
      </c>
      <c r="AB2" s="43">
        <v>21</v>
      </c>
      <c r="AC2" s="43" t="s">
        <v>39</v>
      </c>
      <c r="AD2" s="43">
        <v>32</v>
      </c>
      <c r="AE2" s="13">
        <v>187</v>
      </c>
      <c r="AF2" s="13">
        <f>AE2*D2</f>
        <v>935</v>
      </c>
      <c r="AG2" s="43">
        <v>1</v>
      </c>
      <c r="AH2" s="10">
        <v>133</v>
      </c>
      <c r="AI2" s="10">
        <f>AH2*D2</f>
        <v>665</v>
      </c>
      <c r="AJ2" s="43">
        <v>3</v>
      </c>
      <c r="AK2" s="43">
        <v>43</v>
      </c>
    </row>
    <row r="3" spans="1:37">
      <c r="A3" s="43" t="s">
        <v>40</v>
      </c>
      <c r="B3">
        <v>63</v>
      </c>
      <c r="C3">
        <v>71</v>
      </c>
      <c r="D3" s="43">
        <f t="shared" ref="D3:D66" si="0">C3-B3</f>
        <v>8</v>
      </c>
      <c r="E3" s="43"/>
      <c r="F3" s="43">
        <f t="shared" ref="F3:F66" si="1">B3*0.3048</f>
        <v>19.202400000000001</v>
      </c>
      <c r="G3" s="43">
        <f t="shared" ref="G3:G66" si="2">C3*0.3048</f>
        <v>21.640800000000002</v>
      </c>
      <c r="H3" s="43">
        <f t="shared" ref="H3:H66" si="3">G3-F3</f>
        <v>2.4384000000000015</v>
      </c>
      <c r="I3" s="43">
        <v>6.86</v>
      </c>
      <c r="J3" s="43">
        <v>34</v>
      </c>
      <c r="K3" s="43">
        <v>8.66</v>
      </c>
      <c r="L3" s="1">
        <v>26.1</v>
      </c>
      <c r="M3" s="1">
        <f t="shared" ref="M3:M66" si="4">L3*D3</f>
        <v>208.8</v>
      </c>
      <c r="N3" s="43">
        <v>4.29</v>
      </c>
      <c r="O3" s="43">
        <v>11.2</v>
      </c>
      <c r="P3" s="43">
        <v>1.1000000000000001</v>
      </c>
      <c r="Q3" s="43">
        <v>0.89</v>
      </c>
      <c r="R3" s="43">
        <v>7.0000000000000007E-2</v>
      </c>
      <c r="S3" s="9">
        <v>11</v>
      </c>
      <c r="T3" s="9">
        <f t="shared" ref="T3:T66" si="5">S3*D3</f>
        <v>88</v>
      </c>
      <c r="U3" s="43">
        <v>0.23</v>
      </c>
      <c r="V3" s="43">
        <v>0.2</v>
      </c>
      <c r="W3" s="43">
        <v>0.02</v>
      </c>
      <c r="X3" s="43">
        <v>0.02</v>
      </c>
      <c r="Y3" s="43">
        <v>2</v>
      </c>
      <c r="Z3" s="43">
        <v>99.8</v>
      </c>
      <c r="AA3" s="43">
        <v>0.9</v>
      </c>
      <c r="AB3" s="43">
        <v>15</v>
      </c>
      <c r="AC3" s="43" t="s">
        <v>39</v>
      </c>
      <c r="AD3" s="43">
        <v>102</v>
      </c>
      <c r="AE3" s="13">
        <v>1740</v>
      </c>
      <c r="AF3" s="13">
        <f t="shared" ref="AF3:AF66" si="6">AE3*D3</f>
        <v>13920</v>
      </c>
      <c r="AG3" s="43">
        <v>2</v>
      </c>
      <c r="AH3" s="10">
        <v>477</v>
      </c>
      <c r="AI3" s="10">
        <f t="shared" ref="AI3:AI66" si="7">AH3*D3</f>
        <v>3816</v>
      </c>
      <c r="AJ3" s="43">
        <v>4</v>
      </c>
      <c r="AK3" s="43">
        <v>140</v>
      </c>
    </row>
    <row r="4" spans="1:37">
      <c r="A4" s="43" t="s">
        <v>41</v>
      </c>
      <c r="B4">
        <v>71</v>
      </c>
      <c r="C4">
        <v>77</v>
      </c>
      <c r="D4" s="43">
        <f t="shared" si="0"/>
        <v>6</v>
      </c>
      <c r="E4" s="43"/>
      <c r="F4" s="43">
        <f t="shared" si="1"/>
        <v>21.640800000000002</v>
      </c>
      <c r="G4" s="43">
        <f t="shared" si="2"/>
        <v>23.4696</v>
      </c>
      <c r="H4" s="43">
        <f t="shared" si="3"/>
        <v>1.8287999999999975</v>
      </c>
      <c r="I4" s="43">
        <v>4.63</v>
      </c>
      <c r="J4" s="43">
        <v>47.5</v>
      </c>
      <c r="K4" s="43">
        <v>25.5</v>
      </c>
      <c r="L4" s="1">
        <v>5.82</v>
      </c>
      <c r="M4" s="1">
        <f t="shared" si="4"/>
        <v>34.92</v>
      </c>
      <c r="N4" s="43">
        <v>11.25</v>
      </c>
      <c r="O4" s="43">
        <v>4.7300000000000004</v>
      </c>
      <c r="P4" s="43">
        <v>2.6</v>
      </c>
      <c r="Q4" s="43">
        <v>0.76</v>
      </c>
      <c r="R4" s="43">
        <v>0.02</v>
      </c>
      <c r="S4" s="9">
        <v>0.35</v>
      </c>
      <c r="T4" s="9">
        <f t="shared" si="5"/>
        <v>2.0999999999999996</v>
      </c>
      <c r="U4" s="43">
        <v>0.06</v>
      </c>
      <c r="V4" s="43">
        <v>0.02</v>
      </c>
      <c r="W4" s="43">
        <v>0.05</v>
      </c>
      <c r="X4" s="43">
        <v>0.01</v>
      </c>
      <c r="Y4" s="43">
        <v>2.35</v>
      </c>
      <c r="Z4" s="43">
        <v>101</v>
      </c>
      <c r="AA4" s="43" t="s">
        <v>39</v>
      </c>
      <c r="AB4" s="43">
        <v>7</v>
      </c>
      <c r="AC4" s="43" t="s">
        <v>39</v>
      </c>
      <c r="AD4" s="43">
        <v>30</v>
      </c>
      <c r="AE4" s="13">
        <v>88</v>
      </c>
      <c r="AF4" s="13">
        <f t="shared" si="6"/>
        <v>528</v>
      </c>
      <c r="AG4" s="43">
        <v>1</v>
      </c>
      <c r="AH4" s="10">
        <v>123</v>
      </c>
      <c r="AI4" s="10">
        <f t="shared" si="7"/>
        <v>738</v>
      </c>
      <c r="AJ4" s="43">
        <v>7</v>
      </c>
      <c r="AK4" s="43">
        <v>40</v>
      </c>
    </row>
    <row r="5" spans="1:37" s="15" customFormat="1">
      <c r="A5" s="15" t="s">
        <v>42</v>
      </c>
      <c r="B5" s="15">
        <v>95</v>
      </c>
      <c r="C5" s="15">
        <v>99</v>
      </c>
      <c r="D5" s="15">
        <f t="shared" si="0"/>
        <v>4</v>
      </c>
      <c r="F5" s="15">
        <f t="shared" si="1"/>
        <v>28.956000000000003</v>
      </c>
      <c r="G5" s="15">
        <f t="shared" si="2"/>
        <v>30.1752</v>
      </c>
      <c r="H5" s="15">
        <f t="shared" si="3"/>
        <v>1.2191999999999972</v>
      </c>
      <c r="I5" s="43">
        <v>3.58</v>
      </c>
      <c r="J5" s="43">
        <v>47.7</v>
      </c>
      <c r="K5" s="43">
        <v>25.3</v>
      </c>
      <c r="L5" s="1">
        <v>6.18</v>
      </c>
      <c r="M5" s="1">
        <f t="shared" si="4"/>
        <v>24.72</v>
      </c>
      <c r="N5" s="43">
        <v>12.15</v>
      </c>
      <c r="O5" s="43">
        <v>4.25</v>
      </c>
      <c r="P5" s="43">
        <v>2.63</v>
      </c>
      <c r="Q5" s="43">
        <v>0.53</v>
      </c>
      <c r="R5" s="43">
        <v>0.03</v>
      </c>
      <c r="S5" s="9">
        <v>0.51</v>
      </c>
      <c r="T5" s="9">
        <f t="shared" si="5"/>
        <v>2.04</v>
      </c>
      <c r="U5" s="43">
        <v>0.06</v>
      </c>
      <c r="V5" s="43">
        <v>0.02</v>
      </c>
      <c r="W5" s="43">
        <v>0.05</v>
      </c>
      <c r="X5" s="43">
        <v>0.01</v>
      </c>
      <c r="Y5" s="43">
        <v>1.6</v>
      </c>
      <c r="Z5" s="43">
        <v>101</v>
      </c>
      <c r="AA5" s="43" t="s">
        <v>39</v>
      </c>
      <c r="AB5" s="43">
        <v>9</v>
      </c>
      <c r="AC5" s="43" t="s">
        <v>39</v>
      </c>
      <c r="AD5" s="43">
        <v>31</v>
      </c>
      <c r="AE5" s="13">
        <v>125</v>
      </c>
      <c r="AF5" s="13">
        <f t="shared" si="6"/>
        <v>500</v>
      </c>
      <c r="AG5" s="43">
        <v>1</v>
      </c>
      <c r="AH5" s="10">
        <v>133</v>
      </c>
      <c r="AI5" s="10">
        <f t="shared" si="7"/>
        <v>532</v>
      </c>
      <c r="AJ5" s="43">
        <v>6</v>
      </c>
      <c r="AK5" s="43">
        <v>42</v>
      </c>
    </row>
    <row r="6" spans="1:37">
      <c r="A6" s="43" t="s">
        <v>43</v>
      </c>
      <c r="B6" s="18">
        <v>99</v>
      </c>
      <c r="C6" s="18">
        <v>104.5</v>
      </c>
      <c r="D6" s="11">
        <f t="shared" si="0"/>
        <v>5.5</v>
      </c>
      <c r="E6" s="11"/>
      <c r="F6" s="11">
        <f t="shared" si="1"/>
        <v>30.1752</v>
      </c>
      <c r="G6" s="11">
        <f t="shared" si="2"/>
        <v>31.851600000000001</v>
      </c>
      <c r="H6" s="11">
        <f t="shared" si="3"/>
        <v>1.676400000000001</v>
      </c>
      <c r="I6" s="43">
        <v>5.3</v>
      </c>
      <c r="J6" s="43">
        <v>35.5</v>
      </c>
      <c r="K6" s="43">
        <v>8.52</v>
      </c>
      <c r="L6" s="1">
        <v>27.8</v>
      </c>
      <c r="M6" s="1">
        <f t="shared" si="4"/>
        <v>152.9</v>
      </c>
      <c r="N6" s="43">
        <v>4.6100000000000003</v>
      </c>
      <c r="O6" s="43">
        <v>16.3</v>
      </c>
      <c r="P6" s="43">
        <v>0.72</v>
      </c>
      <c r="Q6" s="43">
        <v>0.28000000000000003</v>
      </c>
      <c r="R6" s="43">
        <v>0.17</v>
      </c>
      <c r="S6" s="9">
        <v>2.99</v>
      </c>
      <c r="T6" s="9">
        <f t="shared" si="5"/>
        <v>16.445</v>
      </c>
      <c r="U6" s="43">
        <v>0.26</v>
      </c>
      <c r="V6" s="43">
        <v>7.0000000000000007E-2</v>
      </c>
      <c r="W6" s="43">
        <v>0.02</v>
      </c>
      <c r="X6" s="43">
        <v>0.01</v>
      </c>
      <c r="Y6" s="43">
        <v>2.06</v>
      </c>
      <c r="Z6" s="43">
        <v>99.3</v>
      </c>
      <c r="AA6" s="43" t="s">
        <v>39</v>
      </c>
      <c r="AB6" s="43">
        <v>6</v>
      </c>
      <c r="AC6" s="43" t="s">
        <v>39</v>
      </c>
      <c r="AD6" s="43">
        <v>1</v>
      </c>
      <c r="AE6" s="13">
        <v>7</v>
      </c>
      <c r="AF6" s="13">
        <f t="shared" si="6"/>
        <v>38.5</v>
      </c>
      <c r="AG6" s="43">
        <v>1</v>
      </c>
      <c r="AH6" s="10">
        <v>9</v>
      </c>
      <c r="AI6" s="10">
        <f t="shared" si="7"/>
        <v>49.5</v>
      </c>
      <c r="AJ6" s="43">
        <v>2</v>
      </c>
      <c r="AK6" s="43">
        <v>3</v>
      </c>
    </row>
    <row r="7" spans="1:37">
      <c r="A7" s="43" t="s">
        <v>44</v>
      </c>
      <c r="B7" s="18">
        <v>104.5</v>
      </c>
      <c r="C7" s="18">
        <v>110</v>
      </c>
      <c r="D7" s="11">
        <f t="shared" si="0"/>
        <v>5.5</v>
      </c>
      <c r="E7" s="11"/>
      <c r="F7" s="11">
        <f t="shared" si="1"/>
        <v>31.851600000000001</v>
      </c>
      <c r="G7" s="11">
        <f t="shared" si="2"/>
        <v>33.527999999999999</v>
      </c>
      <c r="H7" s="11">
        <f t="shared" si="3"/>
        <v>1.6763999999999974</v>
      </c>
      <c r="I7" s="43">
        <v>5.48</v>
      </c>
      <c r="J7" s="43">
        <v>40.6</v>
      </c>
      <c r="K7" s="43">
        <v>16.3</v>
      </c>
      <c r="L7" s="1">
        <v>18.25</v>
      </c>
      <c r="M7" s="1">
        <f t="shared" si="4"/>
        <v>100.375</v>
      </c>
      <c r="N7" s="43">
        <v>7.6</v>
      </c>
      <c r="O7" s="43">
        <v>12</v>
      </c>
      <c r="P7" s="43">
        <v>1.39</v>
      </c>
      <c r="Q7" s="43">
        <v>0.31</v>
      </c>
      <c r="R7" s="43">
        <v>0.09</v>
      </c>
      <c r="S7" s="9">
        <v>1.2</v>
      </c>
      <c r="T7" s="9">
        <f t="shared" si="5"/>
        <v>6.6</v>
      </c>
      <c r="U7" s="43">
        <v>0.17</v>
      </c>
      <c r="V7" s="43">
        <v>0.05</v>
      </c>
      <c r="W7" s="43">
        <v>0.03</v>
      </c>
      <c r="X7" s="43">
        <v>0.01</v>
      </c>
      <c r="Y7" s="43">
        <v>1.88</v>
      </c>
      <c r="Z7" s="43">
        <v>99.9</v>
      </c>
      <c r="AA7" s="43" t="s">
        <v>39</v>
      </c>
      <c r="AB7" s="43" t="s">
        <v>45</v>
      </c>
      <c r="AC7" s="43" t="s">
        <v>39</v>
      </c>
      <c r="AD7" s="43">
        <v>93</v>
      </c>
      <c r="AE7" s="13">
        <v>600</v>
      </c>
      <c r="AF7" s="13">
        <f t="shared" si="6"/>
        <v>3300</v>
      </c>
      <c r="AG7" s="43">
        <v>1</v>
      </c>
      <c r="AH7" s="10">
        <v>413</v>
      </c>
      <c r="AI7" s="10">
        <f t="shared" si="7"/>
        <v>2271.5</v>
      </c>
      <c r="AJ7" s="43">
        <v>4</v>
      </c>
      <c r="AK7" s="43">
        <v>111</v>
      </c>
    </row>
    <row r="8" spans="1:37">
      <c r="A8" s="43" t="s">
        <v>46</v>
      </c>
      <c r="B8" s="18">
        <v>110</v>
      </c>
      <c r="C8" s="43">
        <v>117.5</v>
      </c>
      <c r="D8" s="16">
        <f t="shared" si="0"/>
        <v>7.5</v>
      </c>
      <c r="E8" s="16"/>
      <c r="F8" s="16">
        <f t="shared" si="1"/>
        <v>33.527999999999999</v>
      </c>
      <c r="G8" s="16">
        <f t="shared" si="2"/>
        <v>35.814</v>
      </c>
      <c r="H8" s="16">
        <f t="shared" si="3"/>
        <v>2.2860000000000014</v>
      </c>
      <c r="I8" s="43">
        <v>6.62</v>
      </c>
      <c r="J8" s="43">
        <v>40.4</v>
      </c>
      <c r="K8" s="43">
        <v>18.45</v>
      </c>
      <c r="L8" s="1">
        <v>14.45</v>
      </c>
      <c r="M8" s="1">
        <f t="shared" si="4"/>
        <v>108.375</v>
      </c>
      <c r="N8" s="43">
        <v>8.01</v>
      </c>
      <c r="O8" s="43">
        <v>9.91</v>
      </c>
      <c r="P8" s="43">
        <v>1.68</v>
      </c>
      <c r="Q8" s="43">
        <v>0.61</v>
      </c>
      <c r="R8" s="43">
        <v>0.14000000000000001</v>
      </c>
      <c r="S8" s="9">
        <v>1.31</v>
      </c>
      <c r="T8" s="9">
        <f t="shared" si="5"/>
        <v>9.8250000000000011</v>
      </c>
      <c r="U8" s="43">
        <v>0.12</v>
      </c>
      <c r="V8" s="43">
        <v>0.03</v>
      </c>
      <c r="W8" s="43">
        <v>0.05</v>
      </c>
      <c r="X8" s="43">
        <v>0.01</v>
      </c>
      <c r="Y8" s="43">
        <v>4.9000000000000004</v>
      </c>
      <c r="Z8" s="43">
        <v>100</v>
      </c>
      <c r="AA8" s="43" t="s">
        <v>39</v>
      </c>
      <c r="AB8" s="43">
        <v>10</v>
      </c>
      <c r="AC8" s="43" t="s">
        <v>39</v>
      </c>
      <c r="AD8" s="43">
        <v>74</v>
      </c>
      <c r="AE8" s="13">
        <v>496</v>
      </c>
      <c r="AF8" s="13">
        <f t="shared" si="6"/>
        <v>3720</v>
      </c>
      <c r="AG8" s="43">
        <v>1</v>
      </c>
      <c r="AH8" s="10">
        <v>334</v>
      </c>
      <c r="AI8" s="10">
        <f t="shared" si="7"/>
        <v>2505</v>
      </c>
      <c r="AJ8" s="43">
        <v>8</v>
      </c>
      <c r="AK8" s="43">
        <v>89</v>
      </c>
    </row>
    <row r="9" spans="1:37" s="15" customFormat="1">
      <c r="A9" s="15" t="s">
        <v>49</v>
      </c>
      <c r="B9" s="2">
        <v>233</v>
      </c>
      <c r="C9" s="18">
        <v>240</v>
      </c>
      <c r="D9" s="43">
        <f t="shared" si="0"/>
        <v>7</v>
      </c>
      <c r="E9" s="43"/>
      <c r="F9" s="43">
        <f t="shared" si="1"/>
        <v>71.0184</v>
      </c>
      <c r="G9" s="43">
        <f t="shared" si="2"/>
        <v>73.152000000000001</v>
      </c>
      <c r="H9" s="43">
        <f t="shared" si="3"/>
        <v>2.1336000000000013</v>
      </c>
      <c r="I9" s="43">
        <v>6.46</v>
      </c>
      <c r="J9" s="43">
        <v>37.5</v>
      </c>
      <c r="K9" s="43">
        <v>15.45</v>
      </c>
      <c r="L9" s="1">
        <v>19.149999999999999</v>
      </c>
      <c r="M9" s="1">
        <f t="shared" si="4"/>
        <v>134.04999999999998</v>
      </c>
      <c r="N9" s="43">
        <v>7.76</v>
      </c>
      <c r="O9" s="43">
        <v>9</v>
      </c>
      <c r="P9" s="43">
        <v>1.66</v>
      </c>
      <c r="Q9" s="43">
        <v>0.31</v>
      </c>
      <c r="R9" s="43">
        <v>0.08</v>
      </c>
      <c r="S9" s="9">
        <v>6.82</v>
      </c>
      <c r="T9" s="9">
        <f t="shared" si="5"/>
        <v>47.74</v>
      </c>
      <c r="U9" s="43">
        <v>0.18</v>
      </c>
      <c r="V9" s="43">
        <v>0.08</v>
      </c>
      <c r="W9" s="43">
        <v>0.03</v>
      </c>
      <c r="X9" s="43">
        <v>0.01</v>
      </c>
      <c r="Y9" s="43">
        <v>1.39</v>
      </c>
      <c r="Z9" s="43">
        <v>99.4</v>
      </c>
      <c r="AA9" s="43">
        <v>0.5</v>
      </c>
      <c r="AB9" s="43">
        <v>10</v>
      </c>
      <c r="AC9" s="43" t="s">
        <v>39</v>
      </c>
      <c r="AD9" s="43">
        <v>80</v>
      </c>
      <c r="AE9" s="13">
        <v>1080</v>
      </c>
      <c r="AF9" s="13">
        <f t="shared" si="6"/>
        <v>7560</v>
      </c>
      <c r="AG9" s="43">
        <v>1</v>
      </c>
      <c r="AH9" s="10">
        <v>370</v>
      </c>
      <c r="AI9" s="10">
        <f t="shared" si="7"/>
        <v>2590</v>
      </c>
      <c r="AJ9" s="43">
        <v>5</v>
      </c>
      <c r="AK9" s="43">
        <v>109</v>
      </c>
    </row>
    <row r="10" spans="1:37">
      <c r="A10" s="43" t="s">
        <v>50</v>
      </c>
      <c r="B10" s="18">
        <v>240</v>
      </c>
      <c r="C10" s="18">
        <v>246.5</v>
      </c>
      <c r="D10" s="43">
        <f t="shared" si="0"/>
        <v>6.5</v>
      </c>
      <c r="E10" s="43"/>
      <c r="F10" s="43">
        <f t="shared" si="1"/>
        <v>73.152000000000001</v>
      </c>
      <c r="G10" s="43">
        <f t="shared" si="2"/>
        <v>75.133200000000002</v>
      </c>
      <c r="H10" s="43">
        <f t="shared" si="3"/>
        <v>1.9812000000000012</v>
      </c>
      <c r="I10" s="43">
        <v>6.42</v>
      </c>
      <c r="J10" s="43">
        <v>27.5</v>
      </c>
      <c r="K10" s="43">
        <v>6.13</v>
      </c>
      <c r="L10" s="1">
        <v>31.3</v>
      </c>
      <c r="M10" s="1">
        <f t="shared" si="4"/>
        <v>203.45000000000002</v>
      </c>
      <c r="N10" s="43">
        <v>4.8</v>
      </c>
      <c r="O10" s="43">
        <v>12.15</v>
      </c>
      <c r="P10" s="43">
        <v>0.65</v>
      </c>
      <c r="Q10" s="43">
        <v>0.23</v>
      </c>
      <c r="R10" s="43">
        <v>0.14000000000000001</v>
      </c>
      <c r="S10" s="9">
        <v>13.5</v>
      </c>
      <c r="T10" s="9">
        <f t="shared" si="5"/>
        <v>87.75</v>
      </c>
      <c r="U10" s="43">
        <v>0.27</v>
      </c>
      <c r="V10" s="43">
        <v>0.18</v>
      </c>
      <c r="W10" s="43">
        <v>0.01</v>
      </c>
      <c r="X10" s="43">
        <v>0.01</v>
      </c>
      <c r="Y10" s="43">
        <v>1.7</v>
      </c>
      <c r="Z10" s="43">
        <v>98.6</v>
      </c>
      <c r="AA10" s="43">
        <v>1.3</v>
      </c>
      <c r="AB10" s="43">
        <v>13</v>
      </c>
      <c r="AC10" s="43" t="s">
        <v>39</v>
      </c>
      <c r="AD10" s="43">
        <v>118</v>
      </c>
      <c r="AE10" s="13">
        <v>2890</v>
      </c>
      <c r="AF10" s="13">
        <f t="shared" si="6"/>
        <v>18785</v>
      </c>
      <c r="AG10" s="43">
        <v>1</v>
      </c>
      <c r="AH10" s="10">
        <v>613</v>
      </c>
      <c r="AI10" s="10">
        <f t="shared" si="7"/>
        <v>3984.5</v>
      </c>
      <c r="AJ10" s="43">
        <v>5</v>
      </c>
      <c r="AK10" s="43">
        <v>171</v>
      </c>
    </row>
    <row r="11" spans="1:37">
      <c r="A11" s="43" t="s">
        <v>51</v>
      </c>
      <c r="B11" s="18">
        <v>246.5</v>
      </c>
      <c r="C11" s="18">
        <v>251.5</v>
      </c>
      <c r="D11" s="43">
        <f t="shared" si="0"/>
        <v>5</v>
      </c>
      <c r="E11" s="43"/>
      <c r="F11" s="43">
        <f t="shared" si="1"/>
        <v>75.133200000000002</v>
      </c>
      <c r="G11" s="43">
        <f t="shared" si="2"/>
        <v>76.657200000000003</v>
      </c>
      <c r="H11" s="43">
        <f t="shared" si="3"/>
        <v>1.5240000000000009</v>
      </c>
      <c r="I11" s="43">
        <v>5.47</v>
      </c>
      <c r="J11" s="43">
        <v>39.200000000000003</v>
      </c>
      <c r="K11" s="43">
        <v>17.25</v>
      </c>
      <c r="L11" s="1">
        <v>14.8</v>
      </c>
      <c r="M11" s="1">
        <f t="shared" si="4"/>
        <v>74</v>
      </c>
      <c r="N11" s="43">
        <v>8.2899999999999991</v>
      </c>
      <c r="O11" s="43">
        <v>9.4499999999999993</v>
      </c>
      <c r="P11" s="43">
        <v>1.72</v>
      </c>
      <c r="Q11" s="43">
        <v>0.46</v>
      </c>
      <c r="R11" s="43">
        <v>0.06</v>
      </c>
      <c r="S11" s="9">
        <v>3.15</v>
      </c>
      <c r="T11" s="9">
        <f t="shared" si="5"/>
        <v>15.75</v>
      </c>
      <c r="U11" s="43">
        <v>0.14000000000000001</v>
      </c>
      <c r="V11" s="43">
        <v>0.11</v>
      </c>
      <c r="W11" s="43">
        <v>0.03</v>
      </c>
      <c r="X11" s="43">
        <v>0.01</v>
      </c>
      <c r="Y11" s="43">
        <v>4.2699999999999996</v>
      </c>
      <c r="Z11" s="43">
        <v>98.9</v>
      </c>
      <c r="AA11" s="43" t="s">
        <v>39</v>
      </c>
      <c r="AB11" s="43">
        <v>12</v>
      </c>
      <c r="AC11" s="43" t="s">
        <v>39</v>
      </c>
      <c r="AD11" s="43">
        <v>76</v>
      </c>
      <c r="AE11" s="13">
        <v>721</v>
      </c>
      <c r="AF11" s="13">
        <f t="shared" si="6"/>
        <v>3605</v>
      </c>
      <c r="AG11" s="43">
        <v>1</v>
      </c>
      <c r="AH11" s="10">
        <v>344</v>
      </c>
      <c r="AI11" s="10">
        <f t="shared" si="7"/>
        <v>1720</v>
      </c>
      <c r="AJ11" s="43">
        <v>5</v>
      </c>
      <c r="AK11" s="43">
        <v>97</v>
      </c>
    </row>
    <row r="12" spans="1:37">
      <c r="A12" s="43" t="s">
        <v>52</v>
      </c>
      <c r="B12" s="18">
        <v>251.5</v>
      </c>
      <c r="C12" s="18">
        <v>258</v>
      </c>
      <c r="D12" s="43">
        <f t="shared" si="0"/>
        <v>6.5</v>
      </c>
      <c r="E12" s="43"/>
      <c r="F12" s="43">
        <f t="shared" si="1"/>
        <v>76.657200000000003</v>
      </c>
      <c r="G12" s="43">
        <f t="shared" si="2"/>
        <v>78.638400000000004</v>
      </c>
      <c r="H12" s="43">
        <f t="shared" si="3"/>
        <v>1.9812000000000012</v>
      </c>
      <c r="I12" s="43">
        <v>6</v>
      </c>
      <c r="J12" s="43">
        <v>36.4</v>
      </c>
      <c r="K12" s="43">
        <v>9.42</v>
      </c>
      <c r="L12" s="1">
        <v>25.5</v>
      </c>
      <c r="M12" s="1">
        <f t="shared" si="4"/>
        <v>165.75</v>
      </c>
      <c r="N12" s="43">
        <v>4.42</v>
      </c>
      <c r="O12" s="43">
        <v>17.899999999999999</v>
      </c>
      <c r="P12" s="43">
        <v>0.89</v>
      </c>
      <c r="Q12" s="43">
        <v>0.09</v>
      </c>
      <c r="R12" s="43">
        <v>0.18</v>
      </c>
      <c r="S12" s="9">
        <v>1.5</v>
      </c>
      <c r="T12" s="9">
        <f t="shared" si="5"/>
        <v>9.75</v>
      </c>
      <c r="U12" s="43">
        <v>0.23</v>
      </c>
      <c r="V12" s="43">
        <v>0.1</v>
      </c>
      <c r="W12" s="43">
        <v>0.02</v>
      </c>
      <c r="X12" s="43" t="s">
        <v>47</v>
      </c>
      <c r="Y12" s="43">
        <v>3.73</v>
      </c>
      <c r="Z12" s="43">
        <v>100.5</v>
      </c>
      <c r="AA12" s="43" t="s">
        <v>39</v>
      </c>
      <c r="AB12" s="43">
        <v>16</v>
      </c>
      <c r="AC12" s="43" t="s">
        <v>39</v>
      </c>
      <c r="AD12" s="43">
        <v>140</v>
      </c>
      <c r="AE12" s="13">
        <v>334</v>
      </c>
      <c r="AF12" s="13">
        <f t="shared" si="6"/>
        <v>2171</v>
      </c>
      <c r="AG12" s="43">
        <v>1</v>
      </c>
      <c r="AH12" s="10">
        <v>711</v>
      </c>
      <c r="AI12" s="10">
        <f t="shared" si="7"/>
        <v>4621.5</v>
      </c>
      <c r="AJ12" s="43">
        <v>4</v>
      </c>
      <c r="AK12" s="43">
        <v>165</v>
      </c>
    </row>
    <row r="13" spans="1:37">
      <c r="A13" s="43" t="s">
        <v>53</v>
      </c>
      <c r="B13" s="18">
        <v>258</v>
      </c>
      <c r="C13" s="18">
        <v>265</v>
      </c>
      <c r="D13" s="43">
        <f t="shared" si="0"/>
        <v>7</v>
      </c>
      <c r="E13" s="43"/>
      <c r="F13" s="43">
        <f t="shared" si="1"/>
        <v>78.638400000000004</v>
      </c>
      <c r="G13" s="43">
        <f t="shared" si="2"/>
        <v>80.772000000000006</v>
      </c>
      <c r="H13" s="43">
        <f t="shared" si="3"/>
        <v>2.1336000000000013</v>
      </c>
      <c r="I13" s="43">
        <v>6.62</v>
      </c>
      <c r="J13" s="43">
        <v>37.299999999999997</v>
      </c>
      <c r="K13" s="43">
        <v>7.53</v>
      </c>
      <c r="L13" s="1">
        <v>27.5</v>
      </c>
      <c r="M13" s="1">
        <f t="shared" si="4"/>
        <v>192.5</v>
      </c>
      <c r="N13" s="43">
        <v>3.26</v>
      </c>
      <c r="O13" s="43">
        <v>19.55</v>
      </c>
      <c r="P13" s="43">
        <v>0.84</v>
      </c>
      <c r="Q13" s="43">
        <v>0.06</v>
      </c>
      <c r="R13" s="43">
        <v>0.24</v>
      </c>
      <c r="S13" s="9">
        <v>1.5</v>
      </c>
      <c r="T13" s="9">
        <f t="shared" si="5"/>
        <v>10.5</v>
      </c>
      <c r="U13" s="43">
        <v>0.27</v>
      </c>
      <c r="V13" s="43">
        <v>0.01</v>
      </c>
      <c r="W13" s="43">
        <v>0.01</v>
      </c>
      <c r="X13" s="43" t="s">
        <v>47</v>
      </c>
      <c r="Y13" s="43">
        <v>3.29</v>
      </c>
      <c r="Z13" s="43">
        <v>101.5</v>
      </c>
      <c r="AA13" s="43">
        <v>0.5</v>
      </c>
      <c r="AB13" s="43">
        <v>6</v>
      </c>
      <c r="AC13" s="43" t="s">
        <v>39</v>
      </c>
      <c r="AD13" s="43">
        <v>146</v>
      </c>
      <c r="AE13" s="13">
        <v>342</v>
      </c>
      <c r="AF13" s="13">
        <f t="shared" si="6"/>
        <v>2394</v>
      </c>
      <c r="AG13" s="43">
        <v>1</v>
      </c>
      <c r="AH13" s="10">
        <v>861</v>
      </c>
      <c r="AI13" s="10">
        <f t="shared" si="7"/>
        <v>6027</v>
      </c>
      <c r="AJ13" s="43">
        <v>3</v>
      </c>
      <c r="AK13" s="43">
        <v>170</v>
      </c>
    </row>
    <row r="14" spans="1:37">
      <c r="A14" s="43" t="s">
        <v>54</v>
      </c>
      <c r="B14" s="18">
        <v>265</v>
      </c>
      <c r="C14" s="18">
        <v>271</v>
      </c>
      <c r="D14" s="43">
        <f t="shared" si="0"/>
        <v>6</v>
      </c>
      <c r="E14" s="43"/>
      <c r="F14" s="43">
        <f t="shared" si="1"/>
        <v>80.772000000000006</v>
      </c>
      <c r="G14" s="43">
        <f t="shared" si="2"/>
        <v>82.600800000000007</v>
      </c>
      <c r="H14" s="43">
        <f t="shared" si="3"/>
        <v>1.8288000000000011</v>
      </c>
      <c r="I14" s="43">
        <v>6</v>
      </c>
      <c r="J14" s="43">
        <v>32.799999999999997</v>
      </c>
      <c r="K14" s="43">
        <v>5.65</v>
      </c>
      <c r="L14" s="1">
        <v>28.8</v>
      </c>
      <c r="M14" s="1">
        <f t="shared" si="4"/>
        <v>172.8</v>
      </c>
      <c r="N14" s="43">
        <v>2.38</v>
      </c>
      <c r="O14" s="43">
        <v>19.100000000000001</v>
      </c>
      <c r="P14" s="43">
        <v>0.54</v>
      </c>
      <c r="Q14" s="43">
        <v>0.1</v>
      </c>
      <c r="R14" s="43">
        <v>0.39</v>
      </c>
      <c r="S14" s="9">
        <v>1.87</v>
      </c>
      <c r="T14" s="9">
        <f t="shared" si="5"/>
        <v>11.22</v>
      </c>
      <c r="U14" s="43">
        <v>0.27</v>
      </c>
      <c r="V14" s="43">
        <v>0.04</v>
      </c>
      <c r="W14" s="43">
        <v>0.01</v>
      </c>
      <c r="X14" s="43" t="s">
        <v>47</v>
      </c>
      <c r="Y14" s="43">
        <v>5.22</v>
      </c>
      <c r="Z14" s="43">
        <v>97.2</v>
      </c>
      <c r="AA14" s="43">
        <v>0.6</v>
      </c>
      <c r="AB14" s="43">
        <v>9</v>
      </c>
      <c r="AC14" s="43" t="s">
        <v>39</v>
      </c>
      <c r="AD14" s="43">
        <v>153</v>
      </c>
      <c r="AE14" s="13">
        <v>703</v>
      </c>
      <c r="AF14" s="13">
        <f t="shared" si="6"/>
        <v>4218</v>
      </c>
      <c r="AG14" s="43">
        <v>1</v>
      </c>
      <c r="AH14" s="10">
        <v>907</v>
      </c>
      <c r="AI14" s="10">
        <f t="shared" si="7"/>
        <v>5442</v>
      </c>
      <c r="AJ14" s="43">
        <v>6</v>
      </c>
      <c r="AK14" s="43">
        <v>182</v>
      </c>
    </row>
    <row r="15" spans="1:37">
      <c r="A15" s="43" t="s">
        <v>55</v>
      </c>
      <c r="B15" s="18">
        <v>271</v>
      </c>
      <c r="C15" s="18">
        <v>278</v>
      </c>
      <c r="D15" s="43">
        <f t="shared" si="0"/>
        <v>7</v>
      </c>
      <c r="E15" s="43"/>
      <c r="F15" s="43">
        <f t="shared" si="1"/>
        <v>82.600800000000007</v>
      </c>
      <c r="G15" s="43">
        <f t="shared" si="2"/>
        <v>84.734400000000008</v>
      </c>
      <c r="H15" s="43">
        <f t="shared" si="3"/>
        <v>2.1336000000000013</v>
      </c>
      <c r="I15" s="43">
        <v>6.44</v>
      </c>
      <c r="J15" s="43">
        <v>30</v>
      </c>
      <c r="K15" s="43">
        <v>3.07</v>
      </c>
      <c r="L15" s="1">
        <v>32.700000000000003</v>
      </c>
      <c r="M15" s="1">
        <f t="shared" si="4"/>
        <v>228.90000000000003</v>
      </c>
      <c r="N15" s="43">
        <v>1.49</v>
      </c>
      <c r="O15" s="43">
        <v>19.25</v>
      </c>
      <c r="P15" s="43">
        <v>0.25</v>
      </c>
      <c r="Q15" s="43">
        <v>0.12</v>
      </c>
      <c r="R15" s="43">
        <v>0.35</v>
      </c>
      <c r="S15" s="9">
        <v>2.92</v>
      </c>
      <c r="T15" s="9">
        <f t="shared" si="5"/>
        <v>20.439999999999998</v>
      </c>
      <c r="U15" s="43">
        <v>0.28999999999999998</v>
      </c>
      <c r="V15" s="43">
        <v>0.06</v>
      </c>
      <c r="W15" s="43">
        <v>0.01</v>
      </c>
      <c r="X15" s="43">
        <v>0.01</v>
      </c>
      <c r="Y15" s="43">
        <v>6.62</v>
      </c>
      <c r="Z15" s="43">
        <v>97.1</v>
      </c>
      <c r="AA15" s="43" t="s">
        <v>39</v>
      </c>
      <c r="AB15" s="43">
        <v>16</v>
      </c>
      <c r="AC15" s="43" t="s">
        <v>39</v>
      </c>
      <c r="AD15" s="43">
        <v>169</v>
      </c>
      <c r="AE15" s="13">
        <v>705</v>
      </c>
      <c r="AF15" s="13">
        <f t="shared" si="6"/>
        <v>4935</v>
      </c>
      <c r="AG15" s="43">
        <v>1</v>
      </c>
      <c r="AH15" s="10">
        <v>904</v>
      </c>
      <c r="AI15" s="10">
        <f t="shared" si="7"/>
        <v>6328</v>
      </c>
      <c r="AJ15" s="43">
        <v>6</v>
      </c>
      <c r="AK15" s="43">
        <v>198</v>
      </c>
    </row>
    <row r="16" spans="1:37">
      <c r="A16" s="43" t="s">
        <v>56</v>
      </c>
      <c r="B16" s="18">
        <v>278</v>
      </c>
      <c r="C16" s="18">
        <v>285</v>
      </c>
      <c r="D16" s="43">
        <f t="shared" si="0"/>
        <v>7</v>
      </c>
      <c r="E16" s="43"/>
      <c r="F16" s="43">
        <f t="shared" si="1"/>
        <v>84.734400000000008</v>
      </c>
      <c r="G16" s="43">
        <f t="shared" si="2"/>
        <v>86.868000000000009</v>
      </c>
      <c r="H16" s="43">
        <f t="shared" si="3"/>
        <v>2.1336000000000013</v>
      </c>
      <c r="I16" s="43">
        <v>5.46</v>
      </c>
      <c r="J16" s="43">
        <v>33.1</v>
      </c>
      <c r="K16" s="43">
        <v>4.63</v>
      </c>
      <c r="L16" s="1">
        <v>28.8</v>
      </c>
      <c r="M16" s="1">
        <f t="shared" si="4"/>
        <v>201.6</v>
      </c>
      <c r="N16" s="43">
        <v>1.78</v>
      </c>
      <c r="O16" s="43">
        <v>19.8</v>
      </c>
      <c r="P16" s="43">
        <v>0.41</v>
      </c>
      <c r="Q16" s="43">
        <v>0.04</v>
      </c>
      <c r="R16" s="43">
        <v>0.21</v>
      </c>
      <c r="S16" s="9">
        <v>1.45</v>
      </c>
      <c r="T16" s="9">
        <f t="shared" si="5"/>
        <v>10.15</v>
      </c>
      <c r="U16" s="43">
        <v>0.27</v>
      </c>
      <c r="V16" s="43" t="s">
        <v>47</v>
      </c>
      <c r="W16" s="43">
        <v>0.01</v>
      </c>
      <c r="X16" s="43" t="s">
        <v>47</v>
      </c>
      <c r="Y16" s="43">
        <v>7.55</v>
      </c>
      <c r="Z16" s="43">
        <v>98.1</v>
      </c>
      <c r="AA16" s="43" t="s">
        <v>39</v>
      </c>
      <c r="AB16" s="43">
        <v>9</v>
      </c>
      <c r="AC16" s="43" t="s">
        <v>39</v>
      </c>
      <c r="AD16" s="43">
        <v>153</v>
      </c>
      <c r="AE16" s="13">
        <v>330</v>
      </c>
      <c r="AF16" s="13">
        <f t="shared" si="6"/>
        <v>2310</v>
      </c>
      <c r="AG16" s="43">
        <v>1</v>
      </c>
      <c r="AH16" s="10">
        <v>879</v>
      </c>
      <c r="AI16" s="10">
        <f t="shared" si="7"/>
        <v>6153</v>
      </c>
      <c r="AJ16" s="43">
        <v>5</v>
      </c>
      <c r="AK16" s="43">
        <v>169</v>
      </c>
    </row>
    <row r="17" spans="1:37">
      <c r="A17" s="43" t="s">
        <v>57</v>
      </c>
      <c r="B17" s="18">
        <v>285</v>
      </c>
      <c r="C17" s="18">
        <v>290</v>
      </c>
      <c r="D17" s="43">
        <f t="shared" si="0"/>
        <v>5</v>
      </c>
      <c r="E17" s="43"/>
      <c r="F17" s="43">
        <f t="shared" si="1"/>
        <v>86.868000000000009</v>
      </c>
      <c r="G17" s="43">
        <f t="shared" si="2"/>
        <v>88.39200000000001</v>
      </c>
      <c r="H17" s="43">
        <f t="shared" si="3"/>
        <v>1.5240000000000009</v>
      </c>
      <c r="I17" s="43">
        <v>5.81</v>
      </c>
      <c r="J17" s="43">
        <v>32.6</v>
      </c>
      <c r="K17" s="43">
        <v>4.2300000000000004</v>
      </c>
      <c r="L17" s="1">
        <v>28.4</v>
      </c>
      <c r="M17" s="1">
        <f t="shared" si="4"/>
        <v>142</v>
      </c>
      <c r="N17" s="43">
        <v>1.74</v>
      </c>
      <c r="O17" s="43">
        <v>20.399999999999999</v>
      </c>
      <c r="P17" s="43">
        <v>0.37</v>
      </c>
      <c r="Q17" s="43">
        <v>0.06</v>
      </c>
      <c r="R17" s="43">
        <v>0.12</v>
      </c>
      <c r="S17" s="9">
        <v>1.27</v>
      </c>
      <c r="T17" s="9">
        <f t="shared" si="5"/>
        <v>6.35</v>
      </c>
      <c r="U17" s="43">
        <v>0.27</v>
      </c>
      <c r="V17" s="43">
        <v>0.01</v>
      </c>
      <c r="W17" s="43">
        <v>0.01</v>
      </c>
      <c r="X17" s="43" t="s">
        <v>47</v>
      </c>
      <c r="Y17" s="43">
        <v>7.47</v>
      </c>
      <c r="Z17" s="43">
        <v>97</v>
      </c>
      <c r="AA17" s="43">
        <v>0.7</v>
      </c>
      <c r="AB17" s="43" t="s">
        <v>45</v>
      </c>
      <c r="AC17" s="43" t="s">
        <v>39</v>
      </c>
      <c r="AD17" s="43">
        <v>158</v>
      </c>
      <c r="AE17" s="13">
        <v>423</v>
      </c>
      <c r="AF17" s="13">
        <f t="shared" si="6"/>
        <v>2115</v>
      </c>
      <c r="AG17" s="43" t="s">
        <v>58</v>
      </c>
      <c r="AH17" s="10">
        <v>925</v>
      </c>
      <c r="AI17" s="10">
        <f t="shared" si="7"/>
        <v>4625</v>
      </c>
      <c r="AJ17" s="43">
        <v>5</v>
      </c>
      <c r="AK17" s="43">
        <v>170</v>
      </c>
    </row>
    <row r="18" spans="1:37">
      <c r="A18" s="43" t="s">
        <v>59</v>
      </c>
      <c r="B18" s="18">
        <v>290</v>
      </c>
      <c r="C18" s="18">
        <v>297</v>
      </c>
      <c r="D18" s="43">
        <f t="shared" si="0"/>
        <v>7</v>
      </c>
      <c r="E18" s="43"/>
      <c r="F18" s="43">
        <f t="shared" si="1"/>
        <v>88.39200000000001</v>
      </c>
      <c r="G18" s="43">
        <f t="shared" si="2"/>
        <v>90.525600000000011</v>
      </c>
      <c r="H18" s="43">
        <f t="shared" si="3"/>
        <v>2.1336000000000013</v>
      </c>
      <c r="I18" s="43">
        <v>2.75</v>
      </c>
      <c r="J18" s="43">
        <v>32.299999999999997</v>
      </c>
      <c r="K18" s="43">
        <v>4.3899999999999997</v>
      </c>
      <c r="L18" s="1">
        <v>28.1</v>
      </c>
      <c r="M18" s="1">
        <f t="shared" si="4"/>
        <v>196.70000000000002</v>
      </c>
      <c r="N18" s="43">
        <v>1.65</v>
      </c>
      <c r="O18" s="43">
        <v>19.7</v>
      </c>
      <c r="P18" s="43">
        <v>0.37</v>
      </c>
      <c r="Q18" s="43">
        <v>0.11</v>
      </c>
      <c r="R18" s="43">
        <v>0.26</v>
      </c>
      <c r="S18" s="9">
        <v>1.22</v>
      </c>
      <c r="T18" s="9">
        <f t="shared" si="5"/>
        <v>8.5399999999999991</v>
      </c>
      <c r="U18" s="43">
        <v>0.26</v>
      </c>
      <c r="V18" s="43">
        <v>0.08</v>
      </c>
      <c r="W18" s="43">
        <v>0.01</v>
      </c>
      <c r="X18" s="43" t="s">
        <v>47</v>
      </c>
      <c r="Y18" s="43">
        <v>8.08</v>
      </c>
      <c r="Z18" s="43">
        <v>96.5</v>
      </c>
      <c r="AA18" s="43" t="s">
        <v>39</v>
      </c>
      <c r="AB18" s="43">
        <v>21</v>
      </c>
      <c r="AC18" s="43" t="s">
        <v>39</v>
      </c>
      <c r="AD18" s="43">
        <v>161</v>
      </c>
      <c r="AE18" s="13">
        <v>361</v>
      </c>
      <c r="AF18" s="13">
        <f t="shared" si="6"/>
        <v>2527</v>
      </c>
      <c r="AG18" s="43">
        <v>1</v>
      </c>
      <c r="AH18" s="10">
        <v>1075</v>
      </c>
      <c r="AI18" s="10">
        <f t="shared" si="7"/>
        <v>7525</v>
      </c>
      <c r="AJ18" s="43">
        <v>3</v>
      </c>
      <c r="AK18" s="43">
        <v>174</v>
      </c>
    </row>
    <row r="19" spans="1:37">
      <c r="A19" s="43" t="s">
        <v>60</v>
      </c>
      <c r="B19" s="18">
        <v>297</v>
      </c>
      <c r="C19" s="18">
        <v>303</v>
      </c>
      <c r="D19" s="43">
        <f t="shared" si="0"/>
        <v>6</v>
      </c>
      <c r="E19" s="43"/>
      <c r="F19" s="43">
        <f t="shared" si="1"/>
        <v>90.525600000000011</v>
      </c>
      <c r="G19" s="43">
        <f t="shared" si="2"/>
        <v>92.354399999999998</v>
      </c>
      <c r="H19" s="43">
        <f t="shared" si="3"/>
        <v>1.8287999999999869</v>
      </c>
      <c r="I19" s="43">
        <v>5.92</v>
      </c>
      <c r="J19" s="43">
        <v>31</v>
      </c>
      <c r="K19" s="43">
        <v>3.83</v>
      </c>
      <c r="L19" s="1">
        <v>31.1</v>
      </c>
      <c r="M19" s="1">
        <f t="shared" si="4"/>
        <v>186.60000000000002</v>
      </c>
      <c r="N19" s="43">
        <v>1.37</v>
      </c>
      <c r="O19" s="43">
        <v>19.5</v>
      </c>
      <c r="P19" s="43">
        <v>0.27</v>
      </c>
      <c r="Q19" s="43">
        <v>0.04</v>
      </c>
      <c r="R19" s="43">
        <v>0.36</v>
      </c>
      <c r="S19" s="9">
        <v>2.17</v>
      </c>
      <c r="T19" s="9">
        <f t="shared" si="5"/>
        <v>13.02</v>
      </c>
      <c r="U19" s="43">
        <v>0.28000000000000003</v>
      </c>
      <c r="V19" s="43" t="s">
        <v>47</v>
      </c>
      <c r="W19" s="43">
        <v>0.01</v>
      </c>
      <c r="X19" s="43" t="s">
        <v>47</v>
      </c>
      <c r="Y19" s="43">
        <v>7.9</v>
      </c>
      <c r="Z19" s="43">
        <v>97.8</v>
      </c>
      <c r="AA19" s="43">
        <v>0.5</v>
      </c>
      <c r="AB19" s="43">
        <v>17</v>
      </c>
      <c r="AC19" s="43" t="s">
        <v>39</v>
      </c>
      <c r="AD19" s="43">
        <v>164</v>
      </c>
      <c r="AE19" s="13">
        <v>425</v>
      </c>
      <c r="AF19" s="13">
        <f t="shared" si="6"/>
        <v>2550</v>
      </c>
      <c r="AG19" s="43" t="s">
        <v>58</v>
      </c>
      <c r="AH19" s="10">
        <v>989</v>
      </c>
      <c r="AI19" s="10">
        <f t="shared" si="7"/>
        <v>5934</v>
      </c>
      <c r="AJ19" s="43">
        <v>5</v>
      </c>
      <c r="AK19" s="43">
        <v>182</v>
      </c>
    </row>
    <row r="20" spans="1:37">
      <c r="A20" s="43" t="s">
        <v>61</v>
      </c>
      <c r="B20" s="18">
        <v>303</v>
      </c>
      <c r="C20" s="18">
        <v>309</v>
      </c>
      <c r="D20" s="43">
        <f t="shared" si="0"/>
        <v>6</v>
      </c>
      <c r="E20" s="43"/>
      <c r="F20" s="43">
        <f t="shared" si="1"/>
        <v>92.354399999999998</v>
      </c>
      <c r="G20" s="43">
        <f t="shared" si="2"/>
        <v>94.183199999999999</v>
      </c>
      <c r="H20" s="43">
        <f t="shared" si="3"/>
        <v>1.8288000000000011</v>
      </c>
      <c r="I20" s="43">
        <v>5.04</v>
      </c>
      <c r="J20" s="43">
        <v>32</v>
      </c>
      <c r="K20" s="43">
        <v>4.49</v>
      </c>
      <c r="L20" s="1">
        <v>28.5</v>
      </c>
      <c r="M20" s="1">
        <f t="shared" si="4"/>
        <v>171</v>
      </c>
      <c r="N20" s="43">
        <v>1.69</v>
      </c>
      <c r="O20" s="43">
        <v>19.649999999999999</v>
      </c>
      <c r="P20" s="43">
        <v>0.34</v>
      </c>
      <c r="Q20" s="43">
        <v>0.05</v>
      </c>
      <c r="R20" s="43">
        <v>0.27</v>
      </c>
      <c r="S20" s="9">
        <v>1.57</v>
      </c>
      <c r="T20" s="9">
        <f t="shared" si="5"/>
        <v>9.42</v>
      </c>
      <c r="U20" s="43">
        <v>0.27</v>
      </c>
      <c r="V20" s="43" t="s">
        <v>47</v>
      </c>
      <c r="W20" s="43">
        <v>0.01</v>
      </c>
      <c r="X20" s="43" t="s">
        <v>47</v>
      </c>
      <c r="Y20" s="43">
        <v>8.35</v>
      </c>
      <c r="Z20" s="43">
        <v>97.2</v>
      </c>
      <c r="AA20" s="43" t="s">
        <v>39</v>
      </c>
      <c r="AB20" s="43">
        <v>15</v>
      </c>
      <c r="AC20" s="43" t="s">
        <v>39</v>
      </c>
      <c r="AD20" s="43">
        <v>153</v>
      </c>
      <c r="AE20" s="13">
        <v>437</v>
      </c>
      <c r="AF20" s="13">
        <f t="shared" si="6"/>
        <v>2622</v>
      </c>
      <c r="AG20" s="43">
        <v>1</v>
      </c>
      <c r="AH20" s="10">
        <v>989</v>
      </c>
      <c r="AI20" s="10">
        <f t="shared" si="7"/>
        <v>5934</v>
      </c>
      <c r="AJ20" s="43">
        <v>6</v>
      </c>
      <c r="AK20" s="43">
        <v>173</v>
      </c>
    </row>
    <row r="21" spans="1:37">
      <c r="A21" s="43" t="s">
        <v>62</v>
      </c>
      <c r="B21" s="18">
        <v>309</v>
      </c>
      <c r="C21" s="18">
        <v>316</v>
      </c>
      <c r="D21" s="43">
        <f t="shared" si="0"/>
        <v>7</v>
      </c>
      <c r="E21" s="43"/>
      <c r="F21" s="43">
        <f t="shared" si="1"/>
        <v>94.183199999999999</v>
      </c>
      <c r="G21" s="43">
        <f t="shared" si="2"/>
        <v>96.316800000000001</v>
      </c>
      <c r="H21" s="43">
        <f t="shared" si="3"/>
        <v>2.1336000000000013</v>
      </c>
      <c r="I21" s="43">
        <v>5.21</v>
      </c>
      <c r="J21" s="43">
        <v>31.8</v>
      </c>
      <c r="K21" s="43">
        <v>4.95</v>
      </c>
      <c r="L21" s="1">
        <v>29</v>
      </c>
      <c r="M21" s="1">
        <f t="shared" si="4"/>
        <v>203</v>
      </c>
      <c r="N21" s="43">
        <v>1.81</v>
      </c>
      <c r="O21" s="43">
        <v>19.399999999999999</v>
      </c>
      <c r="P21" s="43">
        <v>0.36</v>
      </c>
      <c r="Q21" s="43">
        <v>0.05</v>
      </c>
      <c r="R21" s="43">
        <v>0.35</v>
      </c>
      <c r="S21" s="9">
        <v>1.85</v>
      </c>
      <c r="T21" s="9">
        <f t="shared" si="5"/>
        <v>12.950000000000001</v>
      </c>
      <c r="U21" s="43">
        <v>0.26</v>
      </c>
      <c r="V21" s="43">
        <v>7.0000000000000007E-2</v>
      </c>
      <c r="W21" s="43">
        <v>0.01</v>
      </c>
      <c r="X21" s="43" t="s">
        <v>47</v>
      </c>
      <c r="Y21" s="43">
        <v>8.59</v>
      </c>
      <c r="Z21" s="43">
        <v>98.5</v>
      </c>
      <c r="AA21" s="43" t="s">
        <v>39</v>
      </c>
      <c r="AB21" s="43">
        <v>8</v>
      </c>
      <c r="AC21" s="43" t="s">
        <v>39</v>
      </c>
      <c r="AD21" s="43">
        <v>157</v>
      </c>
      <c r="AE21" s="13">
        <v>394</v>
      </c>
      <c r="AF21" s="13">
        <f t="shared" si="6"/>
        <v>2758</v>
      </c>
      <c r="AG21" s="43">
        <v>1</v>
      </c>
      <c r="AH21" s="10">
        <v>991</v>
      </c>
      <c r="AI21" s="10">
        <f t="shared" si="7"/>
        <v>6937</v>
      </c>
      <c r="AJ21" s="43">
        <v>2</v>
      </c>
      <c r="AK21" s="43">
        <v>183</v>
      </c>
    </row>
    <row r="22" spans="1:37">
      <c r="A22" s="43" t="s">
        <v>63</v>
      </c>
      <c r="B22" s="18">
        <v>316</v>
      </c>
      <c r="C22" s="18">
        <v>320.5</v>
      </c>
      <c r="D22" s="43">
        <f t="shared" si="0"/>
        <v>4.5</v>
      </c>
      <c r="E22" s="43"/>
      <c r="F22" s="43">
        <f t="shared" si="1"/>
        <v>96.316800000000001</v>
      </c>
      <c r="G22" s="43">
        <f t="shared" si="2"/>
        <v>97.688400000000001</v>
      </c>
      <c r="H22" s="43">
        <f t="shared" si="3"/>
        <v>1.3716000000000008</v>
      </c>
      <c r="I22" s="43">
        <v>4.2</v>
      </c>
      <c r="J22" s="43">
        <v>30.8</v>
      </c>
      <c r="K22" s="43">
        <v>4.74</v>
      </c>
      <c r="L22" s="1">
        <v>29.4</v>
      </c>
      <c r="M22" s="1">
        <f t="shared" si="4"/>
        <v>132.29999999999998</v>
      </c>
      <c r="N22" s="43">
        <v>2.0699999999999998</v>
      </c>
      <c r="O22" s="43">
        <v>19.25</v>
      </c>
      <c r="P22" s="43">
        <v>0.34</v>
      </c>
      <c r="Q22" s="43">
        <v>0.05</v>
      </c>
      <c r="R22" s="43">
        <v>0.47</v>
      </c>
      <c r="S22" s="9">
        <v>2.16</v>
      </c>
      <c r="T22" s="9">
        <f t="shared" si="5"/>
        <v>9.7200000000000006</v>
      </c>
      <c r="U22" s="43">
        <v>0.28000000000000003</v>
      </c>
      <c r="V22" s="43">
        <v>0.06</v>
      </c>
      <c r="W22" s="43">
        <v>0.01</v>
      </c>
      <c r="X22" s="43" t="s">
        <v>47</v>
      </c>
      <c r="Y22" s="43">
        <v>7.78</v>
      </c>
      <c r="Z22" s="43">
        <v>97.4</v>
      </c>
      <c r="AA22" s="43">
        <v>0.8</v>
      </c>
      <c r="AB22" s="43">
        <v>10</v>
      </c>
      <c r="AC22" s="43" t="s">
        <v>39</v>
      </c>
      <c r="AD22" s="43">
        <v>157</v>
      </c>
      <c r="AE22" s="13">
        <v>502</v>
      </c>
      <c r="AF22" s="13">
        <f t="shared" si="6"/>
        <v>2259</v>
      </c>
      <c r="AG22" s="43">
        <v>1</v>
      </c>
      <c r="AH22" s="10">
        <v>983</v>
      </c>
      <c r="AI22" s="10">
        <f t="shared" si="7"/>
        <v>4423.5</v>
      </c>
      <c r="AJ22" s="43">
        <v>7</v>
      </c>
      <c r="AK22" s="43">
        <v>187</v>
      </c>
    </row>
    <row r="23" spans="1:37">
      <c r="A23" s="43" t="s">
        <v>64</v>
      </c>
      <c r="B23" s="18">
        <v>320.5</v>
      </c>
      <c r="C23" s="18">
        <v>326.5</v>
      </c>
      <c r="D23" s="43">
        <f t="shared" si="0"/>
        <v>6</v>
      </c>
      <c r="E23" s="43"/>
      <c r="F23" s="43">
        <f t="shared" si="1"/>
        <v>97.688400000000001</v>
      </c>
      <c r="G23" s="43">
        <f t="shared" si="2"/>
        <v>99.517200000000003</v>
      </c>
      <c r="H23" s="43">
        <f t="shared" si="3"/>
        <v>1.8288000000000011</v>
      </c>
      <c r="I23" s="43">
        <v>5.79</v>
      </c>
      <c r="J23" s="43">
        <v>31.6</v>
      </c>
      <c r="K23" s="43">
        <v>4.28</v>
      </c>
      <c r="L23" s="1">
        <v>31</v>
      </c>
      <c r="M23" s="1">
        <f t="shared" si="4"/>
        <v>186</v>
      </c>
      <c r="N23" s="43">
        <v>2.2799999999999998</v>
      </c>
      <c r="O23" s="43">
        <v>19.649999999999999</v>
      </c>
      <c r="P23" s="43">
        <v>0.38</v>
      </c>
      <c r="Q23" s="43">
        <v>0.1</v>
      </c>
      <c r="R23" s="43">
        <v>0.3</v>
      </c>
      <c r="S23" s="9">
        <v>2.67</v>
      </c>
      <c r="T23" s="9">
        <f t="shared" si="5"/>
        <v>16.02</v>
      </c>
      <c r="U23" s="43">
        <v>0.28000000000000003</v>
      </c>
      <c r="V23" s="43">
        <v>0.03</v>
      </c>
      <c r="W23" s="43">
        <v>0.01</v>
      </c>
      <c r="X23" s="43" t="s">
        <v>47</v>
      </c>
      <c r="Y23" s="43">
        <v>5.0599999999999996</v>
      </c>
      <c r="Z23" s="43">
        <v>97.6</v>
      </c>
      <c r="AA23" s="43" t="s">
        <v>39</v>
      </c>
      <c r="AB23" s="43">
        <v>17</v>
      </c>
      <c r="AC23" s="43" t="s">
        <v>39</v>
      </c>
      <c r="AD23" s="43">
        <v>160</v>
      </c>
      <c r="AE23" s="13">
        <v>663</v>
      </c>
      <c r="AF23" s="13">
        <f t="shared" si="6"/>
        <v>3978</v>
      </c>
      <c r="AG23" s="43">
        <v>1</v>
      </c>
      <c r="AH23" s="10">
        <v>900</v>
      </c>
      <c r="AI23" s="10">
        <f t="shared" si="7"/>
        <v>5400</v>
      </c>
      <c r="AJ23" s="43">
        <v>3</v>
      </c>
      <c r="AK23" s="43">
        <v>191</v>
      </c>
    </row>
    <row r="24" spans="1:37">
      <c r="A24" s="43" t="s">
        <v>65</v>
      </c>
      <c r="B24" s="18">
        <v>326.5</v>
      </c>
      <c r="C24" s="18">
        <v>332</v>
      </c>
      <c r="D24" s="43">
        <f t="shared" si="0"/>
        <v>5.5</v>
      </c>
      <c r="E24" s="43"/>
      <c r="F24" s="43">
        <f t="shared" si="1"/>
        <v>99.517200000000003</v>
      </c>
      <c r="G24" s="43">
        <f t="shared" si="2"/>
        <v>101.1936</v>
      </c>
      <c r="H24" s="43">
        <f t="shared" si="3"/>
        <v>1.676400000000001</v>
      </c>
      <c r="I24" s="43">
        <v>5.77</v>
      </c>
      <c r="J24" s="43">
        <v>31.1</v>
      </c>
      <c r="K24" s="43">
        <v>4.7300000000000004</v>
      </c>
      <c r="L24" s="1">
        <v>31.5</v>
      </c>
      <c r="M24" s="1">
        <f t="shared" si="4"/>
        <v>173.25</v>
      </c>
      <c r="N24" s="43">
        <v>2.1800000000000002</v>
      </c>
      <c r="O24" s="43">
        <v>19.2</v>
      </c>
      <c r="P24" s="43">
        <v>0.35</v>
      </c>
      <c r="Q24" s="43">
        <v>7.0000000000000007E-2</v>
      </c>
      <c r="R24" s="43">
        <v>0.21</v>
      </c>
      <c r="S24" s="9">
        <v>3.43</v>
      </c>
      <c r="T24" s="9">
        <f t="shared" si="5"/>
        <v>18.865000000000002</v>
      </c>
      <c r="U24" s="43">
        <v>0.28000000000000003</v>
      </c>
      <c r="V24" s="43">
        <v>0.05</v>
      </c>
      <c r="W24" s="43">
        <v>0.01</v>
      </c>
      <c r="X24" s="43">
        <v>0.01</v>
      </c>
      <c r="Y24" s="43">
        <v>6.93</v>
      </c>
      <c r="Z24" s="43">
        <v>100</v>
      </c>
      <c r="AA24" s="43" t="s">
        <v>39</v>
      </c>
      <c r="AB24" s="43">
        <v>7</v>
      </c>
      <c r="AC24" s="43" t="s">
        <v>39</v>
      </c>
      <c r="AD24" s="43">
        <v>161</v>
      </c>
      <c r="AE24" s="13">
        <v>344</v>
      </c>
      <c r="AF24" s="13">
        <f t="shared" si="6"/>
        <v>1892</v>
      </c>
      <c r="AG24" s="43">
        <v>1</v>
      </c>
      <c r="AH24" s="10">
        <v>816</v>
      </c>
      <c r="AI24" s="10">
        <f t="shared" si="7"/>
        <v>4488</v>
      </c>
      <c r="AJ24" s="43">
        <v>5</v>
      </c>
      <c r="AK24" s="43">
        <v>183</v>
      </c>
    </row>
    <row r="25" spans="1:37">
      <c r="A25" s="43" t="s">
        <v>66</v>
      </c>
      <c r="B25" s="18">
        <v>332</v>
      </c>
      <c r="C25" s="18">
        <v>339</v>
      </c>
      <c r="D25" s="43">
        <f t="shared" si="0"/>
        <v>7</v>
      </c>
      <c r="E25" s="43"/>
      <c r="F25" s="43">
        <f t="shared" si="1"/>
        <v>101.1936</v>
      </c>
      <c r="G25" s="43">
        <f t="shared" si="2"/>
        <v>103.3272</v>
      </c>
      <c r="H25" s="43">
        <f t="shared" si="3"/>
        <v>2.1336000000000013</v>
      </c>
      <c r="I25" s="43">
        <v>6.16</v>
      </c>
      <c r="J25" s="43">
        <v>28.9</v>
      </c>
      <c r="K25" s="43">
        <v>4.82</v>
      </c>
      <c r="L25" s="1">
        <v>35.1</v>
      </c>
      <c r="M25" s="1">
        <f t="shared" si="4"/>
        <v>245.70000000000002</v>
      </c>
      <c r="N25" s="43">
        <v>1.59</v>
      </c>
      <c r="O25" s="43">
        <v>18.95</v>
      </c>
      <c r="P25" s="43">
        <v>0.27</v>
      </c>
      <c r="Q25" s="43">
        <v>7.0000000000000007E-2</v>
      </c>
      <c r="R25" s="43">
        <v>0.34</v>
      </c>
      <c r="S25" s="9">
        <v>4.53</v>
      </c>
      <c r="T25" s="9">
        <f t="shared" si="5"/>
        <v>31.71</v>
      </c>
      <c r="U25" s="43">
        <v>0.31</v>
      </c>
      <c r="V25" s="43">
        <v>0.03</v>
      </c>
      <c r="W25" s="43">
        <v>0.01</v>
      </c>
      <c r="X25" s="43" t="s">
        <v>47</v>
      </c>
      <c r="Y25" s="43">
        <v>5.99</v>
      </c>
      <c r="Z25" s="43">
        <v>101</v>
      </c>
      <c r="AA25" s="43" t="s">
        <v>39</v>
      </c>
      <c r="AB25" s="43">
        <v>12</v>
      </c>
      <c r="AC25" s="43" t="s">
        <v>39</v>
      </c>
      <c r="AD25" s="43">
        <v>160</v>
      </c>
      <c r="AE25" s="13">
        <v>304</v>
      </c>
      <c r="AF25" s="13">
        <f t="shared" si="6"/>
        <v>2128</v>
      </c>
      <c r="AG25" s="43">
        <v>1</v>
      </c>
      <c r="AH25" s="10">
        <v>852</v>
      </c>
      <c r="AI25" s="10">
        <f t="shared" si="7"/>
        <v>5964</v>
      </c>
      <c r="AJ25" s="43">
        <v>3</v>
      </c>
      <c r="AK25" s="43">
        <v>193</v>
      </c>
    </row>
    <row r="26" spans="1:37">
      <c r="A26" s="43" t="s">
        <v>67</v>
      </c>
      <c r="B26" s="18">
        <v>339</v>
      </c>
      <c r="C26" s="18">
        <v>345</v>
      </c>
      <c r="D26" s="43">
        <f t="shared" si="0"/>
        <v>6</v>
      </c>
      <c r="E26" s="43"/>
      <c r="F26" s="43">
        <f t="shared" si="1"/>
        <v>103.3272</v>
      </c>
      <c r="G26" s="43">
        <f t="shared" si="2"/>
        <v>105.15600000000001</v>
      </c>
      <c r="H26" s="43">
        <f t="shared" si="3"/>
        <v>1.8288000000000011</v>
      </c>
      <c r="I26" s="43">
        <v>6.2</v>
      </c>
      <c r="J26" s="43">
        <v>25</v>
      </c>
      <c r="K26" s="43">
        <v>3.59</v>
      </c>
      <c r="L26" s="1">
        <v>37.6</v>
      </c>
      <c r="M26" s="1">
        <f t="shared" si="4"/>
        <v>225.60000000000002</v>
      </c>
      <c r="N26" s="43">
        <v>1.45</v>
      </c>
      <c r="O26" s="43">
        <v>17.649999999999999</v>
      </c>
      <c r="P26" s="43">
        <v>0.23</v>
      </c>
      <c r="Q26" s="43">
        <v>0.04</v>
      </c>
      <c r="R26" s="43">
        <v>0.42</v>
      </c>
      <c r="S26" s="9">
        <v>6.01</v>
      </c>
      <c r="T26" s="9">
        <f t="shared" si="5"/>
        <v>36.06</v>
      </c>
      <c r="U26" s="43">
        <v>0.31</v>
      </c>
      <c r="V26" s="43">
        <v>0.08</v>
      </c>
      <c r="W26" s="43" t="s">
        <v>47</v>
      </c>
      <c r="X26" s="43" t="s">
        <v>47</v>
      </c>
      <c r="Y26" s="43">
        <v>6.11</v>
      </c>
      <c r="Z26" s="43">
        <v>98.5</v>
      </c>
      <c r="AA26" s="43">
        <v>0.7</v>
      </c>
      <c r="AB26" s="43">
        <v>23</v>
      </c>
      <c r="AC26" s="43" t="s">
        <v>39</v>
      </c>
      <c r="AD26" s="43">
        <v>164</v>
      </c>
      <c r="AE26" s="13">
        <v>281</v>
      </c>
      <c r="AF26" s="13">
        <f t="shared" si="6"/>
        <v>1686</v>
      </c>
      <c r="AG26" s="43" t="s">
        <v>58</v>
      </c>
      <c r="AH26" s="10">
        <v>897</v>
      </c>
      <c r="AI26" s="10">
        <f t="shared" si="7"/>
        <v>5382</v>
      </c>
      <c r="AJ26" s="43">
        <v>2</v>
      </c>
      <c r="AK26" s="43">
        <v>217</v>
      </c>
    </row>
    <row r="27" spans="1:37">
      <c r="A27" s="43" t="s">
        <v>68</v>
      </c>
      <c r="B27" s="18">
        <v>345</v>
      </c>
      <c r="C27" s="18">
        <v>351.5</v>
      </c>
      <c r="D27" s="43">
        <f t="shared" si="0"/>
        <v>6.5</v>
      </c>
      <c r="E27" s="43"/>
      <c r="F27" s="43">
        <f t="shared" si="1"/>
        <v>105.15600000000001</v>
      </c>
      <c r="G27" s="43">
        <f t="shared" si="2"/>
        <v>107.13720000000001</v>
      </c>
      <c r="H27" s="43">
        <f t="shared" si="3"/>
        <v>1.9812000000000012</v>
      </c>
      <c r="I27" s="43">
        <v>6.68</v>
      </c>
      <c r="J27" s="43">
        <v>24.5</v>
      </c>
      <c r="K27" s="43">
        <v>2.89</v>
      </c>
      <c r="L27" s="1">
        <v>38.5</v>
      </c>
      <c r="M27" s="1">
        <f t="shared" si="4"/>
        <v>250.25</v>
      </c>
      <c r="N27" s="43">
        <v>2.09</v>
      </c>
      <c r="O27" s="43">
        <v>17.25</v>
      </c>
      <c r="P27" s="43">
        <v>0.17</v>
      </c>
      <c r="Q27" s="43">
        <v>0.1</v>
      </c>
      <c r="R27" s="43">
        <v>0.41</v>
      </c>
      <c r="S27" s="9">
        <v>7.61</v>
      </c>
      <c r="T27" s="9">
        <f t="shared" si="5"/>
        <v>49.465000000000003</v>
      </c>
      <c r="U27" s="43">
        <v>0.34</v>
      </c>
      <c r="V27" s="43">
        <v>0.05</v>
      </c>
      <c r="W27" s="43" t="s">
        <v>47</v>
      </c>
      <c r="X27" s="43" t="s">
        <v>47</v>
      </c>
      <c r="Y27" s="43">
        <v>6.44</v>
      </c>
      <c r="Z27" s="43">
        <v>100.5</v>
      </c>
      <c r="AA27" s="43" t="s">
        <v>39</v>
      </c>
      <c r="AB27" s="43">
        <v>39</v>
      </c>
      <c r="AC27" s="43" t="s">
        <v>39</v>
      </c>
      <c r="AD27" s="43">
        <v>159</v>
      </c>
      <c r="AE27" s="13">
        <v>373</v>
      </c>
      <c r="AF27" s="13">
        <f t="shared" si="6"/>
        <v>2424.5</v>
      </c>
      <c r="AG27" s="43">
        <v>1</v>
      </c>
      <c r="AH27" s="10">
        <v>814</v>
      </c>
      <c r="AI27" s="10">
        <f t="shared" si="7"/>
        <v>5291</v>
      </c>
      <c r="AJ27" s="43">
        <v>3</v>
      </c>
      <c r="AK27" s="43">
        <v>236</v>
      </c>
    </row>
    <row r="28" spans="1:37">
      <c r="A28" s="43" t="s">
        <v>69</v>
      </c>
      <c r="B28" s="18">
        <v>351.5</v>
      </c>
      <c r="C28" s="18">
        <v>358</v>
      </c>
      <c r="D28" s="43">
        <f t="shared" si="0"/>
        <v>6.5</v>
      </c>
      <c r="E28" s="43"/>
      <c r="F28" s="43">
        <f t="shared" si="1"/>
        <v>107.13720000000001</v>
      </c>
      <c r="G28" s="43">
        <f t="shared" si="2"/>
        <v>109.11840000000001</v>
      </c>
      <c r="H28" s="43">
        <f t="shared" si="3"/>
        <v>1.9812000000000012</v>
      </c>
      <c r="I28" s="43">
        <v>6.95</v>
      </c>
      <c r="J28" s="43">
        <v>21.8</v>
      </c>
      <c r="K28" s="43">
        <v>1.7</v>
      </c>
      <c r="L28" s="1">
        <v>42</v>
      </c>
      <c r="M28" s="1">
        <f t="shared" si="4"/>
        <v>273</v>
      </c>
      <c r="N28" s="43">
        <v>0.6</v>
      </c>
      <c r="O28" s="43">
        <v>16.149999999999999</v>
      </c>
      <c r="P28" s="43">
        <v>0.08</v>
      </c>
      <c r="Q28" s="43">
        <v>0.11</v>
      </c>
      <c r="R28" s="43">
        <v>0.41</v>
      </c>
      <c r="S28" s="6">
        <v>11.15</v>
      </c>
      <c r="T28" s="5">
        <f t="shared" si="5"/>
        <v>72.475000000000009</v>
      </c>
      <c r="U28" s="43">
        <v>0.3</v>
      </c>
      <c r="V28" s="43">
        <v>0.04</v>
      </c>
      <c r="W28" s="43" t="s">
        <v>47</v>
      </c>
      <c r="X28" s="43" t="s">
        <v>47</v>
      </c>
      <c r="Y28" s="43">
        <v>4.38</v>
      </c>
      <c r="Z28" s="43">
        <v>98.7</v>
      </c>
      <c r="AA28" s="43">
        <v>0.5</v>
      </c>
      <c r="AB28" s="43">
        <v>51</v>
      </c>
      <c r="AC28" s="43" t="s">
        <v>39</v>
      </c>
      <c r="AD28" s="43">
        <v>169</v>
      </c>
      <c r="AE28" s="13">
        <v>536</v>
      </c>
      <c r="AF28" s="13">
        <f t="shared" si="6"/>
        <v>3484</v>
      </c>
      <c r="AG28" s="43">
        <v>1</v>
      </c>
      <c r="AH28" s="10">
        <v>828</v>
      </c>
      <c r="AI28" s="10">
        <f t="shared" si="7"/>
        <v>5382</v>
      </c>
      <c r="AJ28" s="43">
        <v>6</v>
      </c>
      <c r="AK28" s="43">
        <v>240</v>
      </c>
    </row>
    <row r="29" spans="1:37">
      <c r="A29" s="43" t="s">
        <v>70</v>
      </c>
      <c r="B29" s="18">
        <v>358</v>
      </c>
      <c r="C29" s="18">
        <v>365.5</v>
      </c>
      <c r="D29" s="43">
        <f t="shared" si="0"/>
        <v>7.5</v>
      </c>
      <c r="E29" s="43"/>
      <c r="F29" s="43">
        <f t="shared" si="1"/>
        <v>109.11840000000001</v>
      </c>
      <c r="G29" s="43">
        <f t="shared" si="2"/>
        <v>111.40440000000001</v>
      </c>
      <c r="H29" s="43">
        <f t="shared" si="3"/>
        <v>2.2860000000000014</v>
      </c>
      <c r="I29" s="43">
        <v>7.25</v>
      </c>
      <c r="J29" s="43">
        <v>15.2</v>
      </c>
      <c r="K29" s="43">
        <v>2.4500000000000002</v>
      </c>
      <c r="L29" s="1">
        <v>51.4</v>
      </c>
      <c r="M29" s="1">
        <f t="shared" si="4"/>
        <v>385.5</v>
      </c>
      <c r="N29" s="43">
        <v>0.82</v>
      </c>
      <c r="O29" s="43">
        <v>11.6</v>
      </c>
      <c r="P29" s="43">
        <v>0.14000000000000001</v>
      </c>
      <c r="Q29" s="43">
        <v>0.09</v>
      </c>
      <c r="R29" s="43">
        <v>0.67</v>
      </c>
      <c r="S29" s="4">
        <v>14.15</v>
      </c>
      <c r="T29" s="3">
        <f t="shared" si="5"/>
        <v>106.125</v>
      </c>
      <c r="U29" s="43">
        <v>0.34</v>
      </c>
      <c r="V29" s="43">
        <v>0.04</v>
      </c>
      <c r="W29" s="43" t="s">
        <v>47</v>
      </c>
      <c r="X29" s="43" t="s">
        <v>47</v>
      </c>
      <c r="Y29" s="43">
        <v>4.3</v>
      </c>
      <c r="Z29" s="43">
        <v>101</v>
      </c>
      <c r="AA29" s="43" t="s">
        <v>39</v>
      </c>
      <c r="AB29" s="43">
        <v>26</v>
      </c>
      <c r="AC29" s="43" t="s">
        <v>39</v>
      </c>
      <c r="AD29" s="43">
        <v>177</v>
      </c>
      <c r="AE29" s="13">
        <v>360</v>
      </c>
      <c r="AF29" s="13">
        <f t="shared" si="6"/>
        <v>2700</v>
      </c>
      <c r="AG29" s="43">
        <v>1</v>
      </c>
      <c r="AH29" s="10">
        <v>899</v>
      </c>
      <c r="AI29" s="10">
        <f t="shared" si="7"/>
        <v>6742.5</v>
      </c>
      <c r="AJ29" s="43" t="s">
        <v>48</v>
      </c>
      <c r="AK29" s="43">
        <v>323</v>
      </c>
    </row>
    <row r="30" spans="1:37">
      <c r="A30" s="43" t="s">
        <v>71</v>
      </c>
      <c r="B30" s="18">
        <v>365.5</v>
      </c>
      <c r="C30" s="18">
        <v>370</v>
      </c>
      <c r="D30" s="43">
        <f t="shared" si="0"/>
        <v>4.5</v>
      </c>
      <c r="E30" s="43"/>
      <c r="F30" s="43">
        <f t="shared" si="1"/>
        <v>111.40440000000001</v>
      </c>
      <c r="G30" s="43">
        <f t="shared" si="2"/>
        <v>112.77600000000001</v>
      </c>
      <c r="H30" s="43">
        <f t="shared" si="3"/>
        <v>1.3716000000000008</v>
      </c>
      <c r="I30" s="43">
        <v>6.32</v>
      </c>
      <c r="J30" s="43">
        <v>11.9</v>
      </c>
      <c r="K30" s="43">
        <v>2.2799999999999998</v>
      </c>
      <c r="L30" s="1">
        <v>51.8</v>
      </c>
      <c r="M30" s="1">
        <f t="shared" si="4"/>
        <v>233.1</v>
      </c>
      <c r="N30" s="43">
        <v>0.81</v>
      </c>
      <c r="O30" s="43">
        <v>9.5500000000000007</v>
      </c>
      <c r="P30" s="43">
        <v>7.0000000000000007E-2</v>
      </c>
      <c r="Q30" s="43">
        <v>0.06</v>
      </c>
      <c r="R30" s="43">
        <v>0.72</v>
      </c>
      <c r="S30" s="4">
        <v>19.3</v>
      </c>
      <c r="T30" s="3">
        <f t="shared" si="5"/>
        <v>86.850000000000009</v>
      </c>
      <c r="U30" s="43">
        <v>0.34</v>
      </c>
      <c r="V30" s="43">
        <v>0.09</v>
      </c>
      <c r="W30" s="43" t="s">
        <v>47</v>
      </c>
      <c r="X30" s="43" t="s">
        <v>47</v>
      </c>
      <c r="Y30" s="43">
        <v>1.89</v>
      </c>
      <c r="Z30" s="43">
        <v>98.8</v>
      </c>
      <c r="AA30" s="43" t="s">
        <v>39</v>
      </c>
      <c r="AB30" s="43">
        <v>41</v>
      </c>
      <c r="AC30" s="43" t="s">
        <v>39</v>
      </c>
      <c r="AD30" s="43">
        <v>171</v>
      </c>
      <c r="AE30" s="13">
        <v>682</v>
      </c>
      <c r="AF30" s="13">
        <f t="shared" si="6"/>
        <v>3069</v>
      </c>
      <c r="AG30" s="43">
        <v>2</v>
      </c>
      <c r="AH30" s="10">
        <v>884</v>
      </c>
      <c r="AI30" s="10">
        <f t="shared" si="7"/>
        <v>3978</v>
      </c>
      <c r="AJ30" s="43">
        <v>3</v>
      </c>
      <c r="AK30" s="43">
        <v>321</v>
      </c>
    </row>
    <row r="31" spans="1:37">
      <c r="A31" s="43" t="s">
        <v>72</v>
      </c>
      <c r="B31" s="18">
        <v>370</v>
      </c>
      <c r="C31" s="18">
        <v>377</v>
      </c>
      <c r="D31" s="43">
        <f t="shared" si="0"/>
        <v>7</v>
      </c>
      <c r="E31" s="43"/>
      <c r="F31" s="43">
        <f t="shared" si="1"/>
        <v>112.77600000000001</v>
      </c>
      <c r="G31" s="43">
        <f t="shared" si="2"/>
        <v>114.90960000000001</v>
      </c>
      <c r="H31" s="43">
        <f t="shared" si="3"/>
        <v>2.1336000000000013</v>
      </c>
      <c r="I31" s="43">
        <v>7.18</v>
      </c>
      <c r="J31" s="43">
        <v>12.35</v>
      </c>
      <c r="K31" s="43">
        <v>2.4500000000000002</v>
      </c>
      <c r="L31" s="1">
        <v>51.6</v>
      </c>
      <c r="M31" s="1">
        <f t="shared" si="4"/>
        <v>361.2</v>
      </c>
      <c r="N31" s="43">
        <v>0.7</v>
      </c>
      <c r="O31" s="43">
        <v>10.199999999999999</v>
      </c>
      <c r="P31" s="43">
        <v>7.0000000000000007E-2</v>
      </c>
      <c r="Q31" s="43">
        <v>0.08</v>
      </c>
      <c r="R31" s="43">
        <v>0.8</v>
      </c>
      <c r="S31" s="4">
        <v>17.850000000000001</v>
      </c>
      <c r="T31" s="3">
        <f t="shared" si="5"/>
        <v>124.95000000000002</v>
      </c>
      <c r="U31" s="43">
        <v>0.33</v>
      </c>
      <c r="V31" s="43">
        <v>0.02</v>
      </c>
      <c r="W31" s="43" t="s">
        <v>47</v>
      </c>
      <c r="X31" s="43" t="s">
        <v>47</v>
      </c>
      <c r="Y31" s="43">
        <v>1.3</v>
      </c>
      <c r="Z31" s="43">
        <v>97.8</v>
      </c>
      <c r="AA31" s="43">
        <v>0.6</v>
      </c>
      <c r="AB31" s="43">
        <v>37</v>
      </c>
      <c r="AC31" s="43" t="s">
        <v>39</v>
      </c>
      <c r="AD31" s="43">
        <v>165</v>
      </c>
      <c r="AE31" s="13">
        <v>702</v>
      </c>
      <c r="AF31" s="13">
        <f t="shared" si="6"/>
        <v>4914</v>
      </c>
      <c r="AG31" s="43">
        <v>2</v>
      </c>
      <c r="AH31" s="10">
        <v>910</v>
      </c>
      <c r="AI31" s="10">
        <f t="shared" si="7"/>
        <v>6370</v>
      </c>
      <c r="AJ31" s="43">
        <v>8</v>
      </c>
      <c r="AK31" s="43">
        <v>318</v>
      </c>
    </row>
    <row r="32" spans="1:37">
      <c r="A32" s="43" t="s">
        <v>73</v>
      </c>
      <c r="B32" s="18">
        <v>377</v>
      </c>
      <c r="C32" s="18">
        <v>383</v>
      </c>
      <c r="D32" s="43">
        <f t="shared" si="0"/>
        <v>6</v>
      </c>
      <c r="E32" s="43"/>
      <c r="F32" s="43">
        <f t="shared" si="1"/>
        <v>114.90960000000001</v>
      </c>
      <c r="G32" s="43">
        <f t="shared" si="2"/>
        <v>116.73840000000001</v>
      </c>
      <c r="H32" s="43">
        <f t="shared" si="3"/>
        <v>1.8288000000000011</v>
      </c>
      <c r="I32" s="43">
        <v>7.51</v>
      </c>
      <c r="J32" s="43">
        <v>13.95</v>
      </c>
      <c r="K32" s="43">
        <v>2.82</v>
      </c>
      <c r="L32" s="1">
        <v>50.7</v>
      </c>
      <c r="M32" s="1">
        <f t="shared" si="4"/>
        <v>304.20000000000005</v>
      </c>
      <c r="N32" s="43">
        <v>0.73</v>
      </c>
      <c r="O32" s="43">
        <v>10.55</v>
      </c>
      <c r="P32" s="43">
        <v>0.2</v>
      </c>
      <c r="Q32" s="43">
        <v>0.1</v>
      </c>
      <c r="R32" s="43">
        <v>0.72</v>
      </c>
      <c r="S32" s="4">
        <v>17.399999999999999</v>
      </c>
      <c r="T32" s="3">
        <f t="shared" si="5"/>
        <v>104.39999999999999</v>
      </c>
      <c r="U32" s="43">
        <v>0.33</v>
      </c>
      <c r="V32" s="43">
        <v>0.06</v>
      </c>
      <c r="W32" s="43" t="s">
        <v>47</v>
      </c>
      <c r="X32" s="43" t="s">
        <v>47</v>
      </c>
      <c r="Y32" s="43">
        <v>1.39</v>
      </c>
      <c r="Z32" s="43">
        <v>99</v>
      </c>
      <c r="AA32" s="43" t="s">
        <v>39</v>
      </c>
      <c r="AB32" s="43">
        <v>29</v>
      </c>
      <c r="AC32" s="43" t="s">
        <v>39</v>
      </c>
      <c r="AD32" s="43">
        <v>165</v>
      </c>
      <c r="AE32" s="13">
        <v>378</v>
      </c>
      <c r="AF32" s="13">
        <f t="shared" si="6"/>
        <v>2268</v>
      </c>
      <c r="AG32" s="43">
        <v>1</v>
      </c>
      <c r="AH32" s="10">
        <v>918</v>
      </c>
      <c r="AI32" s="10">
        <f t="shared" si="7"/>
        <v>5508</v>
      </c>
      <c r="AJ32" s="43" t="s">
        <v>48</v>
      </c>
      <c r="AK32" s="43">
        <v>309</v>
      </c>
    </row>
    <row r="33" spans="1:37">
      <c r="A33" s="43" t="s">
        <v>74</v>
      </c>
      <c r="B33" s="18">
        <v>383</v>
      </c>
      <c r="C33" s="18">
        <v>389</v>
      </c>
      <c r="D33" s="43">
        <f t="shared" si="0"/>
        <v>6</v>
      </c>
      <c r="E33" s="43"/>
      <c r="F33" s="43">
        <f t="shared" si="1"/>
        <v>116.73840000000001</v>
      </c>
      <c r="G33" s="43">
        <f t="shared" si="2"/>
        <v>118.5672</v>
      </c>
      <c r="H33" s="43">
        <f t="shared" si="3"/>
        <v>1.8287999999999869</v>
      </c>
      <c r="I33" s="43">
        <v>7.23</v>
      </c>
      <c r="J33" s="43">
        <v>15.95</v>
      </c>
      <c r="K33" s="43">
        <v>2.14</v>
      </c>
      <c r="L33" s="1">
        <v>47.6</v>
      </c>
      <c r="M33" s="1">
        <f t="shared" si="4"/>
        <v>285.60000000000002</v>
      </c>
      <c r="N33" s="43">
        <v>0.87</v>
      </c>
      <c r="O33" s="43">
        <v>12.45</v>
      </c>
      <c r="P33" s="43">
        <v>7.0000000000000007E-2</v>
      </c>
      <c r="Q33" s="43">
        <v>0.05</v>
      </c>
      <c r="R33" s="43">
        <v>0.72</v>
      </c>
      <c r="S33" s="4">
        <v>13.1</v>
      </c>
      <c r="T33" s="3">
        <f t="shared" si="5"/>
        <v>78.599999999999994</v>
      </c>
      <c r="U33" s="43">
        <v>0.34</v>
      </c>
      <c r="V33" s="43">
        <v>7.0000000000000007E-2</v>
      </c>
      <c r="W33" s="43" t="s">
        <v>47</v>
      </c>
      <c r="X33" s="43" t="s">
        <v>47</v>
      </c>
      <c r="Y33" s="43">
        <v>1.8</v>
      </c>
      <c r="Z33" s="43">
        <v>95.2</v>
      </c>
      <c r="AA33" s="43" t="s">
        <v>39</v>
      </c>
      <c r="AB33" s="43">
        <v>40</v>
      </c>
      <c r="AC33" s="43" t="s">
        <v>39</v>
      </c>
      <c r="AD33" s="43">
        <v>173</v>
      </c>
      <c r="AE33" s="13">
        <v>164</v>
      </c>
      <c r="AF33" s="13">
        <f t="shared" si="6"/>
        <v>984</v>
      </c>
      <c r="AG33" s="43">
        <v>1</v>
      </c>
      <c r="AH33" s="10">
        <v>1090</v>
      </c>
      <c r="AI33" s="10">
        <f t="shared" si="7"/>
        <v>6540</v>
      </c>
      <c r="AJ33" s="43">
        <v>2</v>
      </c>
      <c r="AK33" s="43">
        <v>305</v>
      </c>
    </row>
    <row r="34" spans="1:37">
      <c r="A34" s="43" t="s">
        <v>75</v>
      </c>
      <c r="B34" s="18">
        <v>389</v>
      </c>
      <c r="C34" s="18">
        <v>396</v>
      </c>
      <c r="D34" s="43">
        <f t="shared" si="0"/>
        <v>7</v>
      </c>
      <c r="E34" s="43"/>
      <c r="F34" s="43">
        <f t="shared" si="1"/>
        <v>118.5672</v>
      </c>
      <c r="G34" s="43">
        <f t="shared" si="2"/>
        <v>120.7008</v>
      </c>
      <c r="H34" s="43">
        <f t="shared" si="3"/>
        <v>2.1336000000000013</v>
      </c>
      <c r="I34" s="43">
        <v>7.78</v>
      </c>
      <c r="J34" s="43">
        <v>12.5</v>
      </c>
      <c r="K34" s="43">
        <v>3.05</v>
      </c>
      <c r="L34" s="1">
        <v>55</v>
      </c>
      <c r="M34" s="1">
        <f t="shared" si="4"/>
        <v>385</v>
      </c>
      <c r="N34" s="43">
        <v>0.59</v>
      </c>
      <c r="O34" s="43">
        <v>10.65</v>
      </c>
      <c r="P34" s="43">
        <v>0.06</v>
      </c>
      <c r="Q34" s="43">
        <v>0.03</v>
      </c>
      <c r="R34" s="43">
        <v>1.1000000000000001</v>
      </c>
      <c r="S34" s="7">
        <v>16.05</v>
      </c>
      <c r="T34" s="17">
        <f t="shared" si="5"/>
        <v>112.35000000000001</v>
      </c>
      <c r="U34" s="43">
        <v>0.34</v>
      </c>
      <c r="V34" s="43">
        <v>0.1</v>
      </c>
      <c r="W34" s="43" t="s">
        <v>47</v>
      </c>
      <c r="X34" s="43" t="s">
        <v>47</v>
      </c>
      <c r="Y34" s="43">
        <v>0.6</v>
      </c>
      <c r="Z34" s="43">
        <v>100</v>
      </c>
      <c r="AA34" s="43" t="s">
        <v>39</v>
      </c>
      <c r="AB34" s="43">
        <v>42</v>
      </c>
      <c r="AC34" s="43" t="s">
        <v>39</v>
      </c>
      <c r="AD34" s="43">
        <v>177</v>
      </c>
      <c r="AE34" s="13">
        <v>291</v>
      </c>
      <c r="AF34" s="13">
        <f t="shared" si="6"/>
        <v>2037</v>
      </c>
      <c r="AG34" s="43">
        <v>1</v>
      </c>
      <c r="AH34" s="10">
        <v>1110</v>
      </c>
      <c r="AI34" s="10">
        <f t="shared" si="7"/>
        <v>7770</v>
      </c>
      <c r="AJ34" s="43">
        <v>5</v>
      </c>
      <c r="AK34" s="43">
        <v>353</v>
      </c>
    </row>
    <row r="35" spans="1:37">
      <c r="A35" s="43" t="s">
        <v>76</v>
      </c>
      <c r="B35" s="18">
        <v>396</v>
      </c>
      <c r="C35" s="18">
        <v>403</v>
      </c>
      <c r="D35" s="43">
        <f t="shared" si="0"/>
        <v>7</v>
      </c>
      <c r="E35" s="43"/>
      <c r="F35" s="43">
        <f t="shared" si="1"/>
        <v>120.7008</v>
      </c>
      <c r="G35" s="43">
        <f t="shared" si="2"/>
        <v>122.8344</v>
      </c>
      <c r="H35" s="43">
        <f t="shared" si="3"/>
        <v>2.1336000000000013</v>
      </c>
      <c r="I35" s="43">
        <v>3.37</v>
      </c>
      <c r="J35" s="43">
        <v>26.6</v>
      </c>
      <c r="K35" s="43">
        <v>2.04</v>
      </c>
      <c r="L35" s="1">
        <v>39.700000000000003</v>
      </c>
      <c r="M35" s="1">
        <f t="shared" si="4"/>
        <v>277.90000000000003</v>
      </c>
      <c r="N35" s="43">
        <v>1.1299999999999999</v>
      </c>
      <c r="O35" s="43">
        <v>20.2</v>
      </c>
      <c r="P35" s="43">
        <v>0.12</v>
      </c>
      <c r="Q35" s="43">
        <v>0.03</v>
      </c>
      <c r="R35" s="43">
        <v>0.55000000000000004</v>
      </c>
      <c r="S35" s="9">
        <v>4.9000000000000004</v>
      </c>
      <c r="T35" s="9">
        <f t="shared" si="5"/>
        <v>34.300000000000004</v>
      </c>
      <c r="U35" s="43">
        <v>0.31</v>
      </c>
      <c r="V35" s="43">
        <v>0.01</v>
      </c>
      <c r="W35" s="43" t="s">
        <v>47</v>
      </c>
      <c r="X35" s="43" t="s">
        <v>47</v>
      </c>
      <c r="Y35" s="43">
        <v>2.78</v>
      </c>
      <c r="Z35" s="43">
        <v>98.4</v>
      </c>
      <c r="AA35" s="43" t="s">
        <v>39</v>
      </c>
      <c r="AB35" s="43">
        <v>32</v>
      </c>
      <c r="AC35" s="43" t="s">
        <v>39</v>
      </c>
      <c r="AD35" s="43">
        <v>188</v>
      </c>
      <c r="AE35" s="13">
        <v>514</v>
      </c>
      <c r="AF35" s="13">
        <f t="shared" si="6"/>
        <v>3598</v>
      </c>
      <c r="AG35" s="43">
        <v>1</v>
      </c>
      <c r="AH35" s="10">
        <v>1060</v>
      </c>
      <c r="AI35" s="10">
        <f t="shared" si="7"/>
        <v>7420</v>
      </c>
      <c r="AJ35" s="43">
        <v>5</v>
      </c>
      <c r="AK35" s="43">
        <v>246</v>
      </c>
    </row>
    <row r="36" spans="1:37">
      <c r="A36" s="43" t="s">
        <v>77</v>
      </c>
      <c r="B36" s="18">
        <v>403</v>
      </c>
      <c r="C36" s="18">
        <v>409</v>
      </c>
      <c r="D36" s="43">
        <f t="shared" si="0"/>
        <v>6</v>
      </c>
      <c r="E36" s="43"/>
      <c r="F36" s="43">
        <f t="shared" si="1"/>
        <v>122.8344</v>
      </c>
      <c r="G36" s="43">
        <f t="shared" si="2"/>
        <v>124.6632</v>
      </c>
      <c r="H36" s="43">
        <f t="shared" si="3"/>
        <v>1.8288000000000011</v>
      </c>
      <c r="I36" s="43">
        <v>6.45</v>
      </c>
      <c r="J36" s="43">
        <v>29.6</v>
      </c>
      <c r="K36" s="43">
        <v>1.94</v>
      </c>
      <c r="L36" s="1">
        <v>36.6</v>
      </c>
      <c r="M36" s="1">
        <f t="shared" si="4"/>
        <v>219.60000000000002</v>
      </c>
      <c r="N36" s="43">
        <v>1.35</v>
      </c>
      <c r="O36" s="43">
        <v>21.3</v>
      </c>
      <c r="P36" s="43">
        <v>0.14000000000000001</v>
      </c>
      <c r="Q36" s="43">
        <v>0.05</v>
      </c>
      <c r="R36" s="43">
        <v>0.38</v>
      </c>
      <c r="S36" s="9">
        <v>3.6</v>
      </c>
      <c r="T36" s="9">
        <f t="shared" si="5"/>
        <v>21.6</v>
      </c>
      <c r="U36" s="43">
        <v>0.31</v>
      </c>
      <c r="V36" s="43">
        <v>0.04</v>
      </c>
      <c r="W36" s="43" t="s">
        <v>47</v>
      </c>
      <c r="X36" s="43" t="s">
        <v>47</v>
      </c>
      <c r="Y36" s="43">
        <v>4.1500000000000004</v>
      </c>
      <c r="Z36" s="43">
        <v>99.5</v>
      </c>
      <c r="AA36" s="43">
        <v>0.6</v>
      </c>
      <c r="AB36" s="43">
        <v>23</v>
      </c>
      <c r="AC36" s="43" t="s">
        <v>39</v>
      </c>
      <c r="AD36" s="43">
        <v>184</v>
      </c>
      <c r="AE36" s="13">
        <v>559</v>
      </c>
      <c r="AF36" s="13">
        <f t="shared" si="6"/>
        <v>3354</v>
      </c>
      <c r="AG36" s="43">
        <v>1</v>
      </c>
      <c r="AH36" s="10">
        <v>1035</v>
      </c>
      <c r="AI36" s="10">
        <f t="shared" si="7"/>
        <v>6210</v>
      </c>
      <c r="AJ36" s="43">
        <v>5</v>
      </c>
      <c r="AK36" s="43">
        <v>220</v>
      </c>
    </row>
    <row r="37" spans="1:37">
      <c r="A37" s="43" t="s">
        <v>78</v>
      </c>
      <c r="B37" s="18">
        <v>409</v>
      </c>
      <c r="C37" s="18">
        <v>416.5</v>
      </c>
      <c r="D37" s="43">
        <f t="shared" si="0"/>
        <v>7.5</v>
      </c>
      <c r="E37" s="43"/>
      <c r="F37" s="43">
        <f t="shared" si="1"/>
        <v>124.6632</v>
      </c>
      <c r="G37" s="43">
        <f t="shared" si="2"/>
        <v>126.9492</v>
      </c>
      <c r="H37" s="43">
        <f t="shared" si="3"/>
        <v>2.2860000000000014</v>
      </c>
      <c r="I37" s="43">
        <v>7.2</v>
      </c>
      <c r="J37" s="43">
        <v>27</v>
      </c>
      <c r="K37" s="43">
        <v>1.9</v>
      </c>
      <c r="L37" s="1">
        <v>39.299999999999997</v>
      </c>
      <c r="M37" s="1">
        <f t="shared" si="4"/>
        <v>294.75</v>
      </c>
      <c r="N37" s="43">
        <v>1.05</v>
      </c>
      <c r="O37" s="43">
        <v>19.5</v>
      </c>
      <c r="P37" s="43">
        <v>0.13</v>
      </c>
      <c r="Q37" s="43">
        <v>0.04</v>
      </c>
      <c r="R37" s="43">
        <v>0.51</v>
      </c>
      <c r="S37" s="9">
        <v>4.7</v>
      </c>
      <c r="T37" s="9">
        <f t="shared" si="5"/>
        <v>35.25</v>
      </c>
      <c r="U37" s="43">
        <v>0.31</v>
      </c>
      <c r="V37" s="43" t="s">
        <v>47</v>
      </c>
      <c r="W37" s="43" t="s">
        <v>47</v>
      </c>
      <c r="X37" s="43" t="s">
        <v>47</v>
      </c>
      <c r="Y37" s="43">
        <v>3.38</v>
      </c>
      <c r="Z37" s="43">
        <v>97.8</v>
      </c>
      <c r="AA37" s="43">
        <v>1.2</v>
      </c>
      <c r="AB37" s="43">
        <v>16</v>
      </c>
      <c r="AC37" s="43" t="s">
        <v>39</v>
      </c>
      <c r="AD37" s="43">
        <v>186</v>
      </c>
      <c r="AE37" s="13">
        <v>2220</v>
      </c>
      <c r="AF37" s="13">
        <f t="shared" si="6"/>
        <v>16650</v>
      </c>
      <c r="AG37" s="43">
        <v>1</v>
      </c>
      <c r="AH37" s="10">
        <v>1145</v>
      </c>
      <c r="AI37" s="10">
        <f t="shared" si="7"/>
        <v>8587.5</v>
      </c>
      <c r="AJ37" s="43" t="s">
        <v>48</v>
      </c>
      <c r="AK37" s="43">
        <v>242</v>
      </c>
    </row>
    <row r="38" spans="1:37">
      <c r="A38" s="43" t="s">
        <v>79</v>
      </c>
      <c r="B38" s="18">
        <v>416.5</v>
      </c>
      <c r="C38" s="18">
        <v>422</v>
      </c>
      <c r="D38" s="43">
        <f t="shared" si="0"/>
        <v>5.5</v>
      </c>
      <c r="E38" s="43"/>
      <c r="F38" s="43">
        <f t="shared" si="1"/>
        <v>126.9492</v>
      </c>
      <c r="G38" s="43">
        <f t="shared" si="2"/>
        <v>128.62560000000002</v>
      </c>
      <c r="H38" s="43">
        <f t="shared" si="3"/>
        <v>1.6764000000000152</v>
      </c>
      <c r="I38" s="43">
        <v>6.22</v>
      </c>
      <c r="J38" s="43">
        <v>25.7</v>
      </c>
      <c r="K38" s="43">
        <v>1.62</v>
      </c>
      <c r="L38" s="1">
        <v>39.799999999999997</v>
      </c>
      <c r="M38" s="1">
        <f t="shared" si="4"/>
        <v>218.89999999999998</v>
      </c>
      <c r="N38" s="43">
        <v>0.97</v>
      </c>
      <c r="O38" s="43">
        <v>18.7</v>
      </c>
      <c r="P38" s="43">
        <v>0.08</v>
      </c>
      <c r="Q38" s="43" t="s">
        <v>47</v>
      </c>
      <c r="R38" s="43">
        <v>0.48</v>
      </c>
      <c r="S38" s="9">
        <v>6.12</v>
      </c>
      <c r="T38" s="9">
        <f t="shared" si="5"/>
        <v>33.660000000000004</v>
      </c>
      <c r="U38" s="43">
        <v>0.31</v>
      </c>
      <c r="V38" s="43">
        <v>0.04</v>
      </c>
      <c r="W38" s="43" t="s">
        <v>47</v>
      </c>
      <c r="X38" s="43" t="s">
        <v>47</v>
      </c>
      <c r="Y38" s="43">
        <v>2.69</v>
      </c>
      <c r="Z38" s="43">
        <v>96.5</v>
      </c>
      <c r="AA38" s="43">
        <v>1.1000000000000001</v>
      </c>
      <c r="AB38" s="43">
        <v>92</v>
      </c>
      <c r="AC38" s="43" t="s">
        <v>39</v>
      </c>
      <c r="AD38" s="43">
        <v>187</v>
      </c>
      <c r="AE38" s="13">
        <v>1620</v>
      </c>
      <c r="AF38" s="13">
        <f t="shared" si="6"/>
        <v>8910</v>
      </c>
      <c r="AG38" s="43">
        <v>1</v>
      </c>
      <c r="AH38" s="10">
        <v>1060</v>
      </c>
      <c r="AI38" s="10">
        <f t="shared" si="7"/>
        <v>5830</v>
      </c>
      <c r="AJ38" s="43">
        <v>2</v>
      </c>
      <c r="AK38" s="43">
        <v>254</v>
      </c>
    </row>
    <row r="39" spans="1:37">
      <c r="A39" s="43" t="s">
        <v>80</v>
      </c>
      <c r="B39" s="18">
        <v>422</v>
      </c>
      <c r="C39" s="18">
        <v>429</v>
      </c>
      <c r="D39" s="43">
        <f t="shared" si="0"/>
        <v>7</v>
      </c>
      <c r="E39" s="43"/>
      <c r="F39" s="43">
        <f t="shared" si="1"/>
        <v>128.62560000000002</v>
      </c>
      <c r="G39" s="43">
        <f t="shared" si="2"/>
        <v>130.75919999999999</v>
      </c>
      <c r="H39" s="43">
        <f t="shared" si="3"/>
        <v>2.1335999999999729</v>
      </c>
      <c r="I39" s="43">
        <v>6.96</v>
      </c>
      <c r="J39" s="43">
        <v>24.6</v>
      </c>
      <c r="K39" s="43">
        <v>1.66</v>
      </c>
      <c r="L39" s="1">
        <v>40.4</v>
      </c>
      <c r="M39" s="1">
        <f t="shared" si="4"/>
        <v>282.8</v>
      </c>
      <c r="N39" s="43">
        <v>0.83</v>
      </c>
      <c r="O39" s="43">
        <v>18.399999999999999</v>
      </c>
      <c r="P39" s="43">
        <v>0.08</v>
      </c>
      <c r="Q39" s="43">
        <v>0.09</v>
      </c>
      <c r="R39" s="43">
        <v>0.53</v>
      </c>
      <c r="S39" s="9">
        <v>6.42</v>
      </c>
      <c r="T39" s="9">
        <f t="shared" si="5"/>
        <v>44.94</v>
      </c>
      <c r="U39" s="43">
        <v>0.32</v>
      </c>
      <c r="V39" s="43">
        <v>0.04</v>
      </c>
      <c r="W39" s="43" t="s">
        <v>47</v>
      </c>
      <c r="X39" s="43" t="s">
        <v>47</v>
      </c>
      <c r="Y39" s="43">
        <v>3.29</v>
      </c>
      <c r="Z39" s="43">
        <v>96.7</v>
      </c>
      <c r="AA39" s="43">
        <v>0.7</v>
      </c>
      <c r="AB39" s="43">
        <v>72</v>
      </c>
      <c r="AC39" s="43" t="s">
        <v>39</v>
      </c>
      <c r="AD39" s="43">
        <v>177</v>
      </c>
      <c r="AE39" s="13">
        <v>898</v>
      </c>
      <c r="AF39" s="13">
        <f t="shared" si="6"/>
        <v>6286</v>
      </c>
      <c r="AG39" s="43">
        <v>1</v>
      </c>
      <c r="AH39" s="10">
        <v>950</v>
      </c>
      <c r="AI39" s="10">
        <f t="shared" si="7"/>
        <v>6650</v>
      </c>
      <c r="AJ39" s="43">
        <v>4</v>
      </c>
      <c r="AK39" s="43">
        <v>251</v>
      </c>
    </row>
    <row r="40" spans="1:37">
      <c r="A40" s="43" t="s">
        <v>81</v>
      </c>
      <c r="B40" s="18">
        <v>429</v>
      </c>
      <c r="C40" s="18">
        <v>435</v>
      </c>
      <c r="D40" s="43">
        <f t="shared" si="0"/>
        <v>6</v>
      </c>
      <c r="E40" s="43"/>
      <c r="F40" s="43">
        <f t="shared" si="1"/>
        <v>130.75919999999999</v>
      </c>
      <c r="G40" s="43">
        <f t="shared" si="2"/>
        <v>132.58799999999999</v>
      </c>
      <c r="H40" s="43">
        <f t="shared" si="3"/>
        <v>1.8288000000000011</v>
      </c>
      <c r="I40" s="43">
        <v>6.35</v>
      </c>
      <c r="J40" s="43">
        <v>23.1</v>
      </c>
      <c r="K40" s="43">
        <v>1.46</v>
      </c>
      <c r="L40" s="1">
        <v>41.2</v>
      </c>
      <c r="M40" s="1">
        <f t="shared" si="4"/>
        <v>247.20000000000002</v>
      </c>
      <c r="N40" s="43">
        <v>0.71</v>
      </c>
      <c r="O40" s="43">
        <v>17.5</v>
      </c>
      <c r="P40" s="43">
        <v>0.06</v>
      </c>
      <c r="Q40" s="43">
        <v>0.05</v>
      </c>
      <c r="R40" s="43">
        <v>0.56999999999999995</v>
      </c>
      <c r="S40" s="9">
        <v>7.77</v>
      </c>
      <c r="T40" s="9">
        <f t="shared" si="5"/>
        <v>46.62</v>
      </c>
      <c r="U40" s="43">
        <v>0.32</v>
      </c>
      <c r="V40" s="43">
        <v>0.03</v>
      </c>
      <c r="W40" s="43" t="s">
        <v>47</v>
      </c>
      <c r="X40" s="43" t="s">
        <v>47</v>
      </c>
      <c r="Y40" s="43">
        <v>3.7</v>
      </c>
      <c r="Z40" s="43">
        <v>96.5</v>
      </c>
      <c r="AA40" s="43">
        <v>0.9</v>
      </c>
      <c r="AB40" s="43">
        <v>49</v>
      </c>
      <c r="AC40" s="43" t="s">
        <v>39</v>
      </c>
      <c r="AD40" s="43">
        <v>179</v>
      </c>
      <c r="AE40" s="13">
        <v>2010</v>
      </c>
      <c r="AF40" s="13">
        <f t="shared" si="6"/>
        <v>12060</v>
      </c>
      <c r="AG40" s="43">
        <v>1</v>
      </c>
      <c r="AH40" s="10">
        <v>1030</v>
      </c>
      <c r="AI40" s="10">
        <f t="shared" si="7"/>
        <v>6180</v>
      </c>
      <c r="AJ40" s="43">
        <v>3</v>
      </c>
      <c r="AK40" s="43">
        <v>249</v>
      </c>
    </row>
    <row r="41" spans="1:37">
      <c r="A41" s="43" t="s">
        <v>82</v>
      </c>
      <c r="B41" s="18">
        <v>435</v>
      </c>
      <c r="C41" s="18">
        <v>440.5</v>
      </c>
      <c r="D41" s="43">
        <f t="shared" si="0"/>
        <v>5.5</v>
      </c>
      <c r="E41" s="43"/>
      <c r="F41" s="43">
        <f t="shared" si="1"/>
        <v>132.58799999999999</v>
      </c>
      <c r="G41" s="43">
        <f t="shared" si="2"/>
        <v>134.26439999999999</v>
      </c>
      <c r="H41" s="43">
        <f t="shared" si="3"/>
        <v>1.676400000000001</v>
      </c>
      <c r="I41" s="43">
        <v>5.64</v>
      </c>
      <c r="J41" s="43">
        <v>26.2</v>
      </c>
      <c r="K41" s="43">
        <v>1.84</v>
      </c>
      <c r="L41" s="1">
        <v>39.1</v>
      </c>
      <c r="M41" s="1">
        <f t="shared" si="4"/>
        <v>215.05</v>
      </c>
      <c r="N41" s="43">
        <v>0.67</v>
      </c>
      <c r="O41" s="43">
        <v>18.850000000000001</v>
      </c>
      <c r="P41" s="43">
        <v>0.13</v>
      </c>
      <c r="Q41" s="43">
        <v>7.0000000000000007E-2</v>
      </c>
      <c r="R41" s="43">
        <v>0.47</v>
      </c>
      <c r="S41" s="9">
        <v>5.39</v>
      </c>
      <c r="T41" s="9">
        <f t="shared" si="5"/>
        <v>29.645</v>
      </c>
      <c r="U41" s="43">
        <v>0.31</v>
      </c>
      <c r="V41" s="43">
        <v>0.03</v>
      </c>
      <c r="W41" s="43" t="s">
        <v>47</v>
      </c>
      <c r="X41" s="43" t="s">
        <v>47</v>
      </c>
      <c r="Y41" s="43">
        <v>4.96</v>
      </c>
      <c r="Z41" s="43">
        <v>98</v>
      </c>
      <c r="AA41" s="43">
        <v>1.2</v>
      </c>
      <c r="AB41" s="43">
        <v>32</v>
      </c>
      <c r="AC41" s="43" t="s">
        <v>39</v>
      </c>
      <c r="AD41" s="43">
        <v>182</v>
      </c>
      <c r="AE41" s="13">
        <v>2030</v>
      </c>
      <c r="AF41" s="13">
        <f t="shared" si="6"/>
        <v>11165</v>
      </c>
      <c r="AG41" s="43">
        <v>1</v>
      </c>
      <c r="AH41" s="10">
        <v>1000</v>
      </c>
      <c r="AI41" s="10">
        <f t="shared" si="7"/>
        <v>5500</v>
      </c>
      <c r="AJ41" s="43">
        <v>4</v>
      </c>
      <c r="AK41" s="43">
        <v>238</v>
      </c>
    </row>
    <row r="42" spans="1:37">
      <c r="A42" s="43" t="s">
        <v>83</v>
      </c>
      <c r="B42" s="18">
        <v>440.5</v>
      </c>
      <c r="C42" s="18">
        <v>447.5</v>
      </c>
      <c r="D42" s="43">
        <f t="shared" si="0"/>
        <v>7</v>
      </c>
      <c r="E42" s="43"/>
      <c r="F42" s="43">
        <f t="shared" si="1"/>
        <v>134.26439999999999</v>
      </c>
      <c r="G42" s="43">
        <f t="shared" si="2"/>
        <v>136.398</v>
      </c>
      <c r="H42" s="43">
        <f t="shared" si="3"/>
        <v>2.1336000000000013</v>
      </c>
      <c r="I42" s="43">
        <v>7.2</v>
      </c>
      <c r="J42" s="43">
        <v>28.3</v>
      </c>
      <c r="K42" s="43">
        <v>2.67</v>
      </c>
      <c r="L42" s="1">
        <v>37.6</v>
      </c>
      <c r="M42" s="1">
        <f t="shared" si="4"/>
        <v>263.2</v>
      </c>
      <c r="N42" s="43">
        <v>1.1599999999999999</v>
      </c>
      <c r="O42" s="43">
        <v>19.600000000000001</v>
      </c>
      <c r="P42" s="43">
        <v>0.22</v>
      </c>
      <c r="Q42" s="43">
        <v>7.0000000000000007E-2</v>
      </c>
      <c r="R42" s="43">
        <v>0.41</v>
      </c>
      <c r="S42" s="9">
        <v>4.84</v>
      </c>
      <c r="T42" s="9">
        <f t="shared" si="5"/>
        <v>33.879999999999995</v>
      </c>
      <c r="U42" s="43">
        <v>0.31</v>
      </c>
      <c r="V42" s="43">
        <v>0.03</v>
      </c>
      <c r="W42" s="43" t="s">
        <v>47</v>
      </c>
      <c r="X42" s="43" t="s">
        <v>47</v>
      </c>
      <c r="Y42" s="43">
        <v>4.5599999999999996</v>
      </c>
      <c r="Z42" s="43">
        <v>99.8</v>
      </c>
      <c r="AA42" s="43">
        <v>0.8</v>
      </c>
      <c r="AB42" s="43">
        <v>45</v>
      </c>
      <c r="AC42" s="43" t="s">
        <v>39</v>
      </c>
      <c r="AD42" s="43">
        <v>175</v>
      </c>
      <c r="AE42" s="13">
        <v>1010</v>
      </c>
      <c r="AF42" s="13">
        <f t="shared" si="6"/>
        <v>7070</v>
      </c>
      <c r="AG42" s="43">
        <v>1</v>
      </c>
      <c r="AH42" s="10">
        <v>915</v>
      </c>
      <c r="AI42" s="10">
        <f t="shared" si="7"/>
        <v>6405</v>
      </c>
      <c r="AJ42" s="43">
        <v>4</v>
      </c>
      <c r="AK42" s="43">
        <v>225</v>
      </c>
    </row>
    <row r="43" spans="1:37">
      <c r="A43" s="43" t="s">
        <v>84</v>
      </c>
      <c r="B43" s="18">
        <v>447.5</v>
      </c>
      <c r="C43" s="18">
        <v>453</v>
      </c>
      <c r="D43" s="43">
        <f t="shared" si="0"/>
        <v>5.5</v>
      </c>
      <c r="E43" s="43"/>
      <c r="F43" s="43">
        <f t="shared" si="1"/>
        <v>136.398</v>
      </c>
      <c r="G43" s="43">
        <f t="shared" si="2"/>
        <v>138.0744</v>
      </c>
      <c r="H43" s="43">
        <f t="shared" si="3"/>
        <v>1.676400000000001</v>
      </c>
      <c r="I43" s="43">
        <v>5.59</v>
      </c>
      <c r="J43" s="43">
        <v>27.9</v>
      </c>
      <c r="K43" s="43">
        <v>2.17</v>
      </c>
      <c r="L43" s="1">
        <v>36.799999999999997</v>
      </c>
      <c r="M43" s="1">
        <f t="shared" si="4"/>
        <v>202.39999999999998</v>
      </c>
      <c r="N43" s="43">
        <v>1.02</v>
      </c>
      <c r="O43" s="43">
        <v>20.100000000000001</v>
      </c>
      <c r="P43" s="43">
        <v>0.18</v>
      </c>
      <c r="Q43" s="43">
        <v>7.0000000000000007E-2</v>
      </c>
      <c r="R43" s="43">
        <v>0.32</v>
      </c>
      <c r="S43" s="9">
        <v>4.49</v>
      </c>
      <c r="T43" s="9">
        <f t="shared" si="5"/>
        <v>24.695</v>
      </c>
      <c r="U43" s="43">
        <v>0.3</v>
      </c>
      <c r="V43" s="43">
        <v>0.04</v>
      </c>
      <c r="W43" s="43">
        <v>0.01</v>
      </c>
      <c r="X43" s="43" t="s">
        <v>47</v>
      </c>
      <c r="Y43" s="43">
        <v>4.9000000000000004</v>
      </c>
      <c r="Z43" s="43">
        <v>98.3</v>
      </c>
      <c r="AA43" s="43">
        <v>1.5</v>
      </c>
      <c r="AB43" s="43">
        <v>47</v>
      </c>
      <c r="AC43" s="43" t="s">
        <v>39</v>
      </c>
      <c r="AD43" s="43">
        <v>177</v>
      </c>
      <c r="AE43" s="13">
        <v>2000</v>
      </c>
      <c r="AF43" s="13">
        <f t="shared" si="6"/>
        <v>11000</v>
      </c>
      <c r="AG43" s="43">
        <v>1</v>
      </c>
      <c r="AH43" s="10">
        <v>959</v>
      </c>
      <c r="AI43" s="10">
        <f t="shared" si="7"/>
        <v>5274.5</v>
      </c>
      <c r="AJ43" s="43">
        <v>2</v>
      </c>
      <c r="AK43" s="43">
        <v>224</v>
      </c>
    </row>
    <row r="44" spans="1:37">
      <c r="A44" s="43" t="s">
        <v>85</v>
      </c>
      <c r="B44" s="18">
        <v>453</v>
      </c>
      <c r="C44" s="18">
        <v>459</v>
      </c>
      <c r="D44" s="43">
        <f t="shared" si="0"/>
        <v>6</v>
      </c>
      <c r="E44" s="43"/>
      <c r="F44" s="43">
        <f t="shared" si="1"/>
        <v>138.0744</v>
      </c>
      <c r="G44" s="43">
        <f t="shared" si="2"/>
        <v>139.9032</v>
      </c>
      <c r="H44" s="43">
        <f t="shared" si="3"/>
        <v>1.8288000000000011</v>
      </c>
      <c r="I44" s="43">
        <v>6.71</v>
      </c>
      <c r="J44" s="43">
        <v>24.6</v>
      </c>
      <c r="K44" s="43">
        <v>1.96</v>
      </c>
      <c r="L44" s="1">
        <v>37.1</v>
      </c>
      <c r="M44" s="1">
        <f t="shared" si="4"/>
        <v>222.60000000000002</v>
      </c>
      <c r="N44" s="43">
        <v>1.05</v>
      </c>
      <c r="O44" s="43">
        <v>18.05</v>
      </c>
      <c r="P44" s="43">
        <v>0.14000000000000001</v>
      </c>
      <c r="Q44" s="43">
        <v>7.0000000000000007E-2</v>
      </c>
      <c r="R44" s="43">
        <v>0.34</v>
      </c>
      <c r="S44" s="9">
        <v>7.84</v>
      </c>
      <c r="T44" s="9">
        <f t="shared" si="5"/>
        <v>47.04</v>
      </c>
      <c r="U44" s="43">
        <v>0.31</v>
      </c>
      <c r="V44" s="43">
        <v>7.0000000000000007E-2</v>
      </c>
      <c r="W44" s="43">
        <v>0.01</v>
      </c>
      <c r="X44" s="43" t="s">
        <v>47</v>
      </c>
      <c r="Y44" s="43">
        <v>3.7</v>
      </c>
      <c r="Z44" s="43">
        <v>95.2</v>
      </c>
      <c r="AA44" s="43">
        <v>1.8</v>
      </c>
      <c r="AB44" s="43">
        <v>16</v>
      </c>
      <c r="AC44" s="43" t="s">
        <v>39</v>
      </c>
      <c r="AD44" s="43">
        <v>172</v>
      </c>
      <c r="AE44" s="13">
        <v>2320</v>
      </c>
      <c r="AF44" s="13">
        <f t="shared" si="6"/>
        <v>13920</v>
      </c>
      <c r="AG44" s="43">
        <v>1</v>
      </c>
      <c r="AH44" s="10">
        <v>933</v>
      </c>
      <c r="AI44" s="10">
        <f t="shared" si="7"/>
        <v>5598</v>
      </c>
      <c r="AJ44" s="43">
        <v>5</v>
      </c>
      <c r="AK44" s="43">
        <v>226</v>
      </c>
    </row>
    <row r="45" spans="1:37">
      <c r="A45" s="43" t="s">
        <v>86</v>
      </c>
      <c r="B45" s="18">
        <v>459</v>
      </c>
      <c r="C45" s="18">
        <v>466</v>
      </c>
      <c r="D45" s="43">
        <f t="shared" si="0"/>
        <v>7</v>
      </c>
      <c r="E45" s="43"/>
      <c r="F45" s="43">
        <f t="shared" si="1"/>
        <v>139.9032</v>
      </c>
      <c r="G45" s="43">
        <f t="shared" si="2"/>
        <v>142.0368</v>
      </c>
      <c r="H45" s="43">
        <f t="shared" si="3"/>
        <v>2.1336000000000013</v>
      </c>
      <c r="I45" s="43">
        <v>7.59</v>
      </c>
      <c r="J45" s="43">
        <v>21.1</v>
      </c>
      <c r="K45" s="43">
        <v>2.74</v>
      </c>
      <c r="L45" s="1">
        <v>39.9</v>
      </c>
      <c r="M45" s="1">
        <f t="shared" si="4"/>
        <v>279.3</v>
      </c>
      <c r="N45" s="43">
        <v>1.25</v>
      </c>
      <c r="O45" s="43">
        <v>15.05</v>
      </c>
      <c r="P45" s="43">
        <v>0.21</v>
      </c>
      <c r="Q45" s="43">
        <v>0.09</v>
      </c>
      <c r="R45" s="43">
        <v>0.43</v>
      </c>
      <c r="S45" s="9">
        <v>13.75</v>
      </c>
      <c r="T45" s="9">
        <f t="shared" si="5"/>
        <v>96.25</v>
      </c>
      <c r="U45" s="43">
        <v>0.31</v>
      </c>
      <c r="V45" s="43">
        <v>0.08</v>
      </c>
      <c r="W45" s="43">
        <v>0.01</v>
      </c>
      <c r="X45" s="43" t="s">
        <v>47</v>
      </c>
      <c r="Y45" s="43">
        <v>1.69</v>
      </c>
      <c r="Z45" s="43">
        <v>96.6</v>
      </c>
      <c r="AA45" s="43">
        <v>1.1000000000000001</v>
      </c>
      <c r="AB45" s="43">
        <v>16</v>
      </c>
      <c r="AC45" s="43" t="s">
        <v>39</v>
      </c>
      <c r="AD45" s="43">
        <v>148</v>
      </c>
      <c r="AE45" s="13">
        <v>2150</v>
      </c>
      <c r="AF45" s="13">
        <f t="shared" si="6"/>
        <v>15050</v>
      </c>
      <c r="AG45" s="43">
        <v>1</v>
      </c>
      <c r="AH45" s="10">
        <v>777</v>
      </c>
      <c r="AI45" s="10">
        <f t="shared" si="7"/>
        <v>5439</v>
      </c>
      <c r="AJ45" s="43">
        <v>3</v>
      </c>
      <c r="AK45" s="43">
        <v>210</v>
      </c>
    </row>
    <row r="46" spans="1:37">
      <c r="A46" s="43" t="s">
        <v>87</v>
      </c>
      <c r="B46" s="18">
        <v>466</v>
      </c>
      <c r="C46" s="18">
        <v>473</v>
      </c>
      <c r="D46" s="43">
        <f t="shared" si="0"/>
        <v>7</v>
      </c>
      <c r="E46" s="43"/>
      <c r="F46" s="43">
        <f t="shared" si="1"/>
        <v>142.0368</v>
      </c>
      <c r="G46" s="43">
        <f t="shared" si="2"/>
        <v>144.1704</v>
      </c>
      <c r="H46" s="43">
        <f t="shared" si="3"/>
        <v>2.1336000000000013</v>
      </c>
      <c r="I46" s="43">
        <v>7.45</v>
      </c>
      <c r="J46" s="43">
        <v>22.5</v>
      </c>
      <c r="K46" s="43">
        <v>2.25</v>
      </c>
      <c r="L46" s="1">
        <v>39.9</v>
      </c>
      <c r="M46" s="1">
        <f t="shared" si="4"/>
        <v>279.3</v>
      </c>
      <c r="N46" s="43">
        <v>1.27</v>
      </c>
      <c r="O46" s="43">
        <v>15.85</v>
      </c>
      <c r="P46" s="43">
        <v>0.14000000000000001</v>
      </c>
      <c r="Q46" s="43">
        <v>0.14000000000000001</v>
      </c>
      <c r="R46" s="43">
        <v>0.41</v>
      </c>
      <c r="S46" s="9">
        <v>12.25</v>
      </c>
      <c r="T46" s="9">
        <f t="shared" si="5"/>
        <v>85.75</v>
      </c>
      <c r="U46" s="43">
        <v>0.31</v>
      </c>
      <c r="V46" s="43">
        <v>0.06</v>
      </c>
      <c r="W46" s="43">
        <v>0.01</v>
      </c>
      <c r="X46" s="43" t="s">
        <v>47</v>
      </c>
      <c r="Y46" s="43">
        <v>5.08</v>
      </c>
      <c r="Z46" s="43">
        <v>100</v>
      </c>
      <c r="AA46" s="43">
        <v>0.7</v>
      </c>
      <c r="AB46" s="43">
        <v>69</v>
      </c>
      <c r="AC46" s="43" t="s">
        <v>39</v>
      </c>
      <c r="AD46" s="43">
        <v>161</v>
      </c>
      <c r="AE46" s="13">
        <v>1360</v>
      </c>
      <c r="AF46" s="13">
        <f t="shared" si="6"/>
        <v>9520</v>
      </c>
      <c r="AG46" s="43">
        <v>1</v>
      </c>
      <c r="AH46" s="10">
        <v>745</v>
      </c>
      <c r="AI46" s="10">
        <f t="shared" si="7"/>
        <v>5215</v>
      </c>
      <c r="AJ46" s="43">
        <v>4</v>
      </c>
      <c r="AK46" s="43">
        <v>224</v>
      </c>
    </row>
    <row r="47" spans="1:37">
      <c r="A47" s="43" t="s">
        <v>88</v>
      </c>
      <c r="B47" s="18">
        <v>473</v>
      </c>
      <c r="C47" s="18">
        <v>479</v>
      </c>
      <c r="D47" s="43">
        <f t="shared" si="0"/>
        <v>6</v>
      </c>
      <c r="E47" s="43"/>
      <c r="F47" s="43">
        <f t="shared" si="1"/>
        <v>144.1704</v>
      </c>
      <c r="G47" s="43">
        <f t="shared" si="2"/>
        <v>145.9992</v>
      </c>
      <c r="H47" s="43">
        <f t="shared" si="3"/>
        <v>1.8288000000000011</v>
      </c>
      <c r="I47" s="43">
        <v>6.78</v>
      </c>
      <c r="J47" s="43">
        <v>26.8</v>
      </c>
      <c r="K47" s="43">
        <v>2.16</v>
      </c>
      <c r="L47" s="1">
        <v>36.700000000000003</v>
      </c>
      <c r="M47" s="1">
        <f t="shared" si="4"/>
        <v>220.20000000000002</v>
      </c>
      <c r="N47" s="43">
        <v>1.1299999999999999</v>
      </c>
      <c r="O47" s="43">
        <v>18.899999999999999</v>
      </c>
      <c r="P47" s="43">
        <v>0.18</v>
      </c>
      <c r="Q47" s="43">
        <v>0.08</v>
      </c>
      <c r="R47" s="43">
        <v>0.27</v>
      </c>
      <c r="S47" s="9">
        <v>7.76</v>
      </c>
      <c r="T47" s="9">
        <f t="shared" si="5"/>
        <v>46.56</v>
      </c>
      <c r="U47" s="43">
        <v>0.31</v>
      </c>
      <c r="V47" s="43">
        <v>0.11</v>
      </c>
      <c r="W47" s="43">
        <v>0.03</v>
      </c>
      <c r="X47" s="43">
        <v>0.03</v>
      </c>
      <c r="Y47" s="43">
        <v>2.85</v>
      </c>
      <c r="Z47" s="43">
        <v>97.3</v>
      </c>
      <c r="AA47" s="43">
        <v>1.1000000000000001</v>
      </c>
      <c r="AB47" s="43">
        <v>19</v>
      </c>
      <c r="AC47" s="43" t="s">
        <v>39</v>
      </c>
      <c r="AD47" s="43">
        <v>165</v>
      </c>
      <c r="AE47" s="13">
        <v>1700</v>
      </c>
      <c r="AF47" s="13">
        <f t="shared" si="6"/>
        <v>10200</v>
      </c>
      <c r="AG47" s="43">
        <v>1</v>
      </c>
      <c r="AH47" s="10">
        <v>862</v>
      </c>
      <c r="AI47" s="10">
        <f t="shared" si="7"/>
        <v>5172</v>
      </c>
      <c r="AJ47" s="43" t="s">
        <v>48</v>
      </c>
      <c r="AK47" s="43">
        <v>199</v>
      </c>
    </row>
    <row r="48" spans="1:37">
      <c r="A48" s="43" t="s">
        <v>89</v>
      </c>
      <c r="B48" s="18">
        <v>479</v>
      </c>
      <c r="C48" s="18">
        <v>486</v>
      </c>
      <c r="D48" s="43">
        <f t="shared" si="0"/>
        <v>7</v>
      </c>
      <c r="E48" s="43"/>
      <c r="F48" s="43">
        <f t="shared" si="1"/>
        <v>145.9992</v>
      </c>
      <c r="G48" s="43">
        <f t="shared" si="2"/>
        <v>148.1328</v>
      </c>
      <c r="H48" s="43">
        <f t="shared" si="3"/>
        <v>2.1336000000000013</v>
      </c>
      <c r="I48" s="43">
        <v>6.47</v>
      </c>
      <c r="J48" s="43">
        <v>27.7</v>
      </c>
      <c r="K48" s="43">
        <v>3.21</v>
      </c>
      <c r="L48" s="1">
        <v>36</v>
      </c>
      <c r="M48" s="1">
        <f t="shared" si="4"/>
        <v>252</v>
      </c>
      <c r="N48" s="43">
        <v>1.43</v>
      </c>
      <c r="O48" s="43">
        <v>18.55</v>
      </c>
      <c r="P48" s="43">
        <v>0.27</v>
      </c>
      <c r="Q48" s="43">
        <v>7.0000000000000007E-2</v>
      </c>
      <c r="R48" s="43">
        <v>0.31</v>
      </c>
      <c r="S48" s="9">
        <v>6.44</v>
      </c>
      <c r="T48" s="9">
        <f t="shared" si="5"/>
        <v>45.080000000000005</v>
      </c>
      <c r="U48" s="43">
        <v>0.3</v>
      </c>
      <c r="V48" s="43">
        <v>0.08</v>
      </c>
      <c r="W48" s="43">
        <v>0.01</v>
      </c>
      <c r="X48" s="43" t="s">
        <v>47</v>
      </c>
      <c r="Y48" s="43">
        <v>3.5</v>
      </c>
      <c r="Z48" s="43">
        <v>97.9</v>
      </c>
      <c r="AA48" s="43">
        <v>1.1000000000000001</v>
      </c>
      <c r="AB48" s="43">
        <v>12</v>
      </c>
      <c r="AC48" s="43" t="s">
        <v>39</v>
      </c>
      <c r="AD48" s="43">
        <v>167</v>
      </c>
      <c r="AE48" s="13">
        <v>2610</v>
      </c>
      <c r="AF48" s="13">
        <f t="shared" si="6"/>
        <v>18270</v>
      </c>
      <c r="AG48" s="43">
        <v>1</v>
      </c>
      <c r="AH48" s="10">
        <v>941</v>
      </c>
      <c r="AI48" s="10">
        <f t="shared" si="7"/>
        <v>6587</v>
      </c>
      <c r="AJ48" s="43">
        <v>6</v>
      </c>
      <c r="AK48" s="43">
        <v>196</v>
      </c>
    </row>
    <row r="49" spans="1:37">
      <c r="A49" s="43" t="s">
        <v>90</v>
      </c>
      <c r="B49" s="18">
        <v>486</v>
      </c>
      <c r="C49" s="18">
        <v>492</v>
      </c>
      <c r="D49" s="43">
        <f t="shared" si="0"/>
        <v>6</v>
      </c>
      <c r="E49" s="43"/>
      <c r="F49" s="43">
        <f t="shared" si="1"/>
        <v>148.1328</v>
      </c>
      <c r="G49" s="43">
        <f t="shared" si="2"/>
        <v>149.9616</v>
      </c>
      <c r="H49" s="43">
        <f t="shared" si="3"/>
        <v>1.8288000000000011</v>
      </c>
      <c r="I49" s="43">
        <v>6.27</v>
      </c>
      <c r="J49" s="43">
        <v>26.8</v>
      </c>
      <c r="K49" s="43">
        <v>3.55</v>
      </c>
      <c r="L49" s="1">
        <v>34.299999999999997</v>
      </c>
      <c r="M49" s="1">
        <f t="shared" si="4"/>
        <v>205.79999999999998</v>
      </c>
      <c r="N49" s="43">
        <v>1.42</v>
      </c>
      <c r="O49" s="43">
        <v>17.5</v>
      </c>
      <c r="P49" s="43">
        <v>0.3</v>
      </c>
      <c r="Q49" s="43">
        <v>0.06</v>
      </c>
      <c r="R49" s="43">
        <v>0.28999999999999998</v>
      </c>
      <c r="S49" s="9">
        <v>6.37</v>
      </c>
      <c r="T49" s="9">
        <f t="shared" si="5"/>
        <v>38.22</v>
      </c>
      <c r="U49" s="43">
        <v>0.27</v>
      </c>
      <c r="V49" s="43">
        <v>7.0000000000000007E-2</v>
      </c>
      <c r="W49" s="43" t="s">
        <v>47</v>
      </c>
      <c r="X49" s="43" t="s">
        <v>47</v>
      </c>
      <c r="Y49" s="43">
        <v>4.67</v>
      </c>
      <c r="Z49" s="43">
        <v>95.6</v>
      </c>
      <c r="AA49" s="43">
        <v>0.9</v>
      </c>
      <c r="AB49" s="43">
        <v>12</v>
      </c>
      <c r="AC49" s="43" t="s">
        <v>39</v>
      </c>
      <c r="AD49" s="43">
        <v>172</v>
      </c>
      <c r="AE49" s="13">
        <v>2520</v>
      </c>
      <c r="AF49" s="13">
        <f t="shared" si="6"/>
        <v>15120</v>
      </c>
      <c r="AG49" s="43">
        <v>1</v>
      </c>
      <c r="AH49" s="10">
        <v>899</v>
      </c>
      <c r="AI49" s="10">
        <f t="shared" si="7"/>
        <v>5394</v>
      </c>
      <c r="AJ49" s="43">
        <v>3</v>
      </c>
      <c r="AK49" s="43">
        <v>228</v>
      </c>
    </row>
    <row r="50" spans="1:37">
      <c r="A50" s="43" t="s">
        <v>91</v>
      </c>
      <c r="B50" s="18">
        <v>492</v>
      </c>
      <c r="C50" s="18">
        <v>499</v>
      </c>
      <c r="D50" s="43">
        <f t="shared" si="0"/>
        <v>7</v>
      </c>
      <c r="E50" s="43"/>
      <c r="F50" s="43">
        <f t="shared" si="1"/>
        <v>149.9616</v>
      </c>
      <c r="G50" s="43">
        <f t="shared" si="2"/>
        <v>152.09520000000001</v>
      </c>
      <c r="H50" s="43">
        <f t="shared" si="3"/>
        <v>2.1336000000000013</v>
      </c>
      <c r="I50" s="43">
        <v>7.36</v>
      </c>
      <c r="J50" s="43">
        <v>23.6</v>
      </c>
      <c r="K50" s="43">
        <v>2.35</v>
      </c>
      <c r="L50" s="1">
        <v>35.9</v>
      </c>
      <c r="M50" s="1">
        <f t="shared" si="4"/>
        <v>251.29999999999998</v>
      </c>
      <c r="N50" s="43">
        <v>1.8</v>
      </c>
      <c r="O50" s="43">
        <v>15.75</v>
      </c>
      <c r="P50" s="43">
        <v>0.25</v>
      </c>
      <c r="Q50" s="43">
        <v>0.08</v>
      </c>
      <c r="R50" s="43">
        <v>0.25</v>
      </c>
      <c r="S50" s="9">
        <v>12.9</v>
      </c>
      <c r="T50" s="9">
        <f t="shared" si="5"/>
        <v>90.3</v>
      </c>
      <c r="U50" s="43">
        <v>0.3</v>
      </c>
      <c r="V50" s="43">
        <v>0.08</v>
      </c>
      <c r="W50" s="43" t="s">
        <v>47</v>
      </c>
      <c r="X50" s="43" t="s">
        <v>47</v>
      </c>
      <c r="Y50" s="43">
        <v>3.4</v>
      </c>
      <c r="Z50" s="43">
        <v>96.7</v>
      </c>
      <c r="AA50" s="43">
        <v>1</v>
      </c>
      <c r="AB50" s="43">
        <v>13</v>
      </c>
      <c r="AC50" s="43" t="s">
        <v>39</v>
      </c>
      <c r="AD50" s="43">
        <v>152</v>
      </c>
      <c r="AE50" s="13">
        <v>2650</v>
      </c>
      <c r="AF50" s="13">
        <f t="shared" si="6"/>
        <v>18550</v>
      </c>
      <c r="AG50" s="43">
        <v>1</v>
      </c>
      <c r="AH50" s="10">
        <v>811</v>
      </c>
      <c r="AI50" s="10">
        <f t="shared" si="7"/>
        <v>5677</v>
      </c>
      <c r="AJ50" s="43">
        <v>3</v>
      </c>
      <c r="AK50" s="43">
        <v>194</v>
      </c>
    </row>
    <row r="51" spans="1:37">
      <c r="A51" s="43" t="s">
        <v>92</v>
      </c>
      <c r="B51" s="18">
        <v>499</v>
      </c>
      <c r="C51" s="18">
        <v>506</v>
      </c>
      <c r="D51" s="43">
        <f t="shared" si="0"/>
        <v>7</v>
      </c>
      <c r="E51" s="43"/>
      <c r="F51" s="43">
        <f t="shared" si="1"/>
        <v>152.09520000000001</v>
      </c>
      <c r="G51" s="43">
        <f t="shared" si="2"/>
        <v>154.22880000000001</v>
      </c>
      <c r="H51" s="43">
        <f t="shared" si="3"/>
        <v>2.1336000000000013</v>
      </c>
      <c r="I51" s="43">
        <v>7.46</v>
      </c>
      <c r="J51" s="43">
        <v>23.1</v>
      </c>
      <c r="K51" s="43">
        <v>2.88</v>
      </c>
      <c r="L51" s="1">
        <v>37.1</v>
      </c>
      <c r="M51" s="1">
        <f t="shared" si="4"/>
        <v>259.7</v>
      </c>
      <c r="N51" s="43">
        <v>1.29</v>
      </c>
      <c r="O51" s="43">
        <v>15.95</v>
      </c>
      <c r="P51" s="43">
        <v>0.27</v>
      </c>
      <c r="Q51" s="43">
        <v>0.09</v>
      </c>
      <c r="R51" s="43">
        <v>0.26</v>
      </c>
      <c r="S51" s="9">
        <v>12.7</v>
      </c>
      <c r="T51" s="9">
        <f t="shared" si="5"/>
        <v>88.899999999999991</v>
      </c>
      <c r="U51" s="43">
        <v>0.3</v>
      </c>
      <c r="V51" s="43">
        <v>0.11</v>
      </c>
      <c r="W51" s="43">
        <v>0.01</v>
      </c>
      <c r="X51" s="43" t="s">
        <v>47</v>
      </c>
      <c r="Y51" s="43">
        <v>1.9</v>
      </c>
      <c r="Z51" s="43">
        <v>96</v>
      </c>
      <c r="AA51" s="43">
        <v>0.8</v>
      </c>
      <c r="AB51" s="43">
        <v>15</v>
      </c>
      <c r="AC51" s="43" t="s">
        <v>39</v>
      </c>
      <c r="AD51" s="43">
        <v>153</v>
      </c>
      <c r="AE51" s="13">
        <v>1870</v>
      </c>
      <c r="AF51" s="13">
        <f t="shared" si="6"/>
        <v>13090</v>
      </c>
      <c r="AG51" s="43">
        <v>1</v>
      </c>
      <c r="AH51" s="10">
        <v>750</v>
      </c>
      <c r="AI51" s="10">
        <f t="shared" si="7"/>
        <v>5250</v>
      </c>
      <c r="AJ51" s="43">
        <v>5</v>
      </c>
      <c r="AK51" s="43">
        <v>198</v>
      </c>
    </row>
    <row r="52" spans="1:37">
      <c r="A52" s="43" t="s">
        <v>93</v>
      </c>
      <c r="B52" s="18">
        <v>506</v>
      </c>
      <c r="C52" s="18">
        <v>512</v>
      </c>
      <c r="D52" s="43">
        <f t="shared" si="0"/>
        <v>6</v>
      </c>
      <c r="E52" s="43"/>
      <c r="F52" s="43">
        <f t="shared" si="1"/>
        <v>154.22880000000001</v>
      </c>
      <c r="G52" s="43">
        <f t="shared" si="2"/>
        <v>156.05760000000001</v>
      </c>
      <c r="H52" s="43">
        <f t="shared" si="3"/>
        <v>1.8288000000000011</v>
      </c>
      <c r="I52" s="43">
        <v>3.03</v>
      </c>
      <c r="J52" s="43">
        <v>24.8</v>
      </c>
      <c r="K52" s="43">
        <v>3.58</v>
      </c>
      <c r="L52" s="1">
        <v>35.5</v>
      </c>
      <c r="M52" s="1">
        <f t="shared" si="4"/>
        <v>213</v>
      </c>
      <c r="N52" s="43">
        <v>2.52</v>
      </c>
      <c r="O52" s="43">
        <v>15.6</v>
      </c>
      <c r="P52" s="43">
        <v>0.34</v>
      </c>
      <c r="Q52" s="43">
        <v>0.06</v>
      </c>
      <c r="R52" s="43">
        <v>0.19</v>
      </c>
      <c r="S52" s="6">
        <v>14.65</v>
      </c>
      <c r="T52" s="5">
        <f t="shared" si="5"/>
        <v>87.9</v>
      </c>
      <c r="U52" s="43">
        <v>0.3</v>
      </c>
      <c r="V52" s="43">
        <v>0.04</v>
      </c>
      <c r="W52" s="43">
        <v>0.01</v>
      </c>
      <c r="X52" s="43" t="s">
        <v>47</v>
      </c>
      <c r="Y52" s="43">
        <v>0.1</v>
      </c>
      <c r="Z52" s="43">
        <v>97.7</v>
      </c>
      <c r="AA52" s="43">
        <v>0.8</v>
      </c>
      <c r="AB52" s="43">
        <v>22</v>
      </c>
      <c r="AC52" s="43" t="s">
        <v>39</v>
      </c>
      <c r="AD52" s="43">
        <v>133</v>
      </c>
      <c r="AE52" s="13">
        <v>1550</v>
      </c>
      <c r="AF52" s="13">
        <f t="shared" si="6"/>
        <v>9300</v>
      </c>
      <c r="AG52" s="43">
        <v>1</v>
      </c>
      <c r="AH52" s="10">
        <v>650</v>
      </c>
      <c r="AI52" s="10">
        <f t="shared" si="7"/>
        <v>3900</v>
      </c>
      <c r="AJ52" s="43" t="s">
        <v>48</v>
      </c>
      <c r="AK52" s="43">
        <v>178</v>
      </c>
    </row>
    <row r="53" spans="1:37">
      <c r="A53" s="43" t="s">
        <v>94</v>
      </c>
      <c r="B53" s="18">
        <v>512</v>
      </c>
      <c r="C53" s="18">
        <v>518.5</v>
      </c>
      <c r="D53" s="43">
        <f t="shared" si="0"/>
        <v>6.5</v>
      </c>
      <c r="E53" s="43"/>
      <c r="F53" s="43">
        <f t="shared" si="1"/>
        <v>156.05760000000001</v>
      </c>
      <c r="G53" s="43">
        <f t="shared" si="2"/>
        <v>158.03880000000001</v>
      </c>
      <c r="H53" s="43">
        <f t="shared" si="3"/>
        <v>1.9812000000000012</v>
      </c>
      <c r="I53" s="43">
        <v>6.53</v>
      </c>
      <c r="J53" s="43">
        <v>21.5</v>
      </c>
      <c r="K53" s="43">
        <v>2.73</v>
      </c>
      <c r="L53" s="1">
        <v>38.1</v>
      </c>
      <c r="M53" s="1">
        <f t="shared" si="4"/>
        <v>247.65</v>
      </c>
      <c r="N53" s="43">
        <v>1.42</v>
      </c>
      <c r="O53" s="43">
        <v>13.9</v>
      </c>
      <c r="P53" s="43">
        <v>0.28999999999999998</v>
      </c>
      <c r="Q53" s="43">
        <v>0.1</v>
      </c>
      <c r="R53" s="43">
        <v>0.17</v>
      </c>
      <c r="S53" s="4">
        <v>19.8</v>
      </c>
      <c r="T53" s="3">
        <f t="shared" si="5"/>
        <v>128.70000000000002</v>
      </c>
      <c r="U53" s="43">
        <v>0.31</v>
      </c>
      <c r="V53" s="43">
        <v>0.09</v>
      </c>
      <c r="W53" s="43">
        <v>0.01</v>
      </c>
      <c r="X53" s="43" t="s">
        <v>47</v>
      </c>
      <c r="Y53" s="43">
        <v>0.7</v>
      </c>
      <c r="Z53" s="43">
        <v>99.1</v>
      </c>
      <c r="AA53" s="43">
        <v>0.6</v>
      </c>
      <c r="AB53" s="43">
        <v>21</v>
      </c>
      <c r="AC53" s="43" t="s">
        <v>39</v>
      </c>
      <c r="AD53" s="43">
        <v>133</v>
      </c>
      <c r="AE53" s="13">
        <v>1340</v>
      </c>
      <c r="AF53" s="13">
        <f t="shared" si="6"/>
        <v>8710</v>
      </c>
      <c r="AG53" s="43">
        <v>1</v>
      </c>
      <c r="AH53" s="10">
        <v>605</v>
      </c>
      <c r="AI53" s="10">
        <f t="shared" si="7"/>
        <v>3932.5</v>
      </c>
      <c r="AJ53" s="43">
        <v>2</v>
      </c>
      <c r="AK53" s="43">
        <v>176</v>
      </c>
    </row>
    <row r="54" spans="1:37">
      <c r="A54" s="43" t="s">
        <v>95</v>
      </c>
      <c r="B54" s="18">
        <v>518.5</v>
      </c>
      <c r="C54" s="18">
        <v>525</v>
      </c>
      <c r="D54" s="43">
        <f t="shared" si="0"/>
        <v>6.5</v>
      </c>
      <c r="E54" s="43"/>
      <c r="F54" s="43">
        <f t="shared" si="1"/>
        <v>158.03880000000001</v>
      </c>
      <c r="G54" s="43">
        <f t="shared" si="2"/>
        <v>160.02000000000001</v>
      </c>
      <c r="H54" s="43">
        <f t="shared" si="3"/>
        <v>1.9812000000000012</v>
      </c>
      <c r="I54" s="43">
        <v>7.88</v>
      </c>
      <c r="J54" s="43">
        <v>23.5</v>
      </c>
      <c r="K54" s="43">
        <v>2.9</v>
      </c>
      <c r="L54" s="1">
        <v>37.1</v>
      </c>
      <c r="M54" s="1">
        <f t="shared" si="4"/>
        <v>241.15</v>
      </c>
      <c r="N54" s="43">
        <v>1.75</v>
      </c>
      <c r="O54" s="43">
        <v>15.05</v>
      </c>
      <c r="P54" s="43">
        <v>0.38</v>
      </c>
      <c r="Q54" s="43">
        <v>0.13</v>
      </c>
      <c r="R54" s="43">
        <v>0.14000000000000001</v>
      </c>
      <c r="S54" s="4">
        <v>17.2</v>
      </c>
      <c r="T54" s="3">
        <f t="shared" si="5"/>
        <v>111.8</v>
      </c>
      <c r="U54" s="43">
        <v>0.32</v>
      </c>
      <c r="V54" s="43">
        <v>0.04</v>
      </c>
      <c r="W54" s="43" t="s">
        <v>47</v>
      </c>
      <c r="X54" s="43" t="s">
        <v>47</v>
      </c>
      <c r="Y54" s="43">
        <v>0.8</v>
      </c>
      <c r="Z54" s="43">
        <v>99.3</v>
      </c>
      <c r="AA54" s="43" t="s">
        <v>39</v>
      </c>
      <c r="AB54" s="43">
        <v>21</v>
      </c>
      <c r="AC54" s="43" t="s">
        <v>39</v>
      </c>
      <c r="AD54" s="43">
        <v>135</v>
      </c>
      <c r="AE54" s="13">
        <v>1620</v>
      </c>
      <c r="AF54" s="13">
        <f t="shared" si="6"/>
        <v>10530</v>
      </c>
      <c r="AG54" s="43">
        <v>1</v>
      </c>
      <c r="AH54" s="10">
        <v>616</v>
      </c>
      <c r="AI54" s="10">
        <f t="shared" si="7"/>
        <v>4004</v>
      </c>
      <c r="AJ54" s="43">
        <v>4</v>
      </c>
      <c r="AK54" s="43">
        <v>177</v>
      </c>
    </row>
    <row r="55" spans="1:37">
      <c r="A55" s="43" t="s">
        <v>96</v>
      </c>
      <c r="B55" s="18">
        <v>525</v>
      </c>
      <c r="C55" s="18">
        <v>531.5</v>
      </c>
      <c r="D55" s="43">
        <f t="shared" si="0"/>
        <v>6.5</v>
      </c>
      <c r="E55" s="43"/>
      <c r="F55" s="43">
        <f t="shared" si="1"/>
        <v>160.02000000000001</v>
      </c>
      <c r="G55" s="43">
        <f t="shared" si="2"/>
        <v>162.00120000000001</v>
      </c>
      <c r="H55" s="43">
        <f t="shared" si="3"/>
        <v>1.9812000000000012</v>
      </c>
      <c r="I55" s="43">
        <v>6.52</v>
      </c>
      <c r="J55" s="43">
        <v>30.4</v>
      </c>
      <c r="K55" s="43">
        <v>11.15</v>
      </c>
      <c r="L55" s="1">
        <v>26.6</v>
      </c>
      <c r="M55" s="1">
        <f t="shared" si="4"/>
        <v>172.9</v>
      </c>
      <c r="N55" s="43">
        <v>5.81</v>
      </c>
      <c r="O55" s="43">
        <v>10.45</v>
      </c>
      <c r="P55" s="43">
        <v>1.04</v>
      </c>
      <c r="Q55" s="43">
        <v>0.16</v>
      </c>
      <c r="R55" s="43">
        <v>0.08</v>
      </c>
      <c r="S55" s="4">
        <v>12.4</v>
      </c>
      <c r="T55" s="3">
        <f t="shared" si="5"/>
        <v>80.600000000000009</v>
      </c>
      <c r="U55" s="43">
        <v>0.24</v>
      </c>
      <c r="V55" s="43">
        <v>0.08</v>
      </c>
      <c r="W55" s="43">
        <v>0.02</v>
      </c>
      <c r="X55" s="43">
        <v>0.01</v>
      </c>
      <c r="Y55" s="43">
        <v>1.8</v>
      </c>
      <c r="Z55" s="43">
        <v>100</v>
      </c>
      <c r="AA55" s="43">
        <v>0.8</v>
      </c>
      <c r="AB55" s="43">
        <v>13</v>
      </c>
      <c r="AC55" s="43" t="s">
        <v>39</v>
      </c>
      <c r="AD55" s="43">
        <v>91</v>
      </c>
      <c r="AE55" s="13">
        <v>1500</v>
      </c>
      <c r="AF55" s="13">
        <f t="shared" si="6"/>
        <v>9750</v>
      </c>
      <c r="AG55" s="43">
        <v>1</v>
      </c>
      <c r="AH55" s="10">
        <v>437</v>
      </c>
      <c r="AI55" s="10">
        <f t="shared" si="7"/>
        <v>2840.5</v>
      </c>
      <c r="AJ55" s="43">
        <v>3</v>
      </c>
      <c r="AK55" s="43">
        <v>131</v>
      </c>
    </row>
    <row r="56" spans="1:37">
      <c r="A56" s="43" t="s">
        <v>97</v>
      </c>
      <c r="B56" s="18">
        <v>531.5</v>
      </c>
      <c r="C56" s="18">
        <v>537.5</v>
      </c>
      <c r="D56" s="43">
        <f t="shared" si="0"/>
        <v>6</v>
      </c>
      <c r="E56" s="43"/>
      <c r="F56" s="43">
        <f t="shared" si="1"/>
        <v>162.00120000000001</v>
      </c>
      <c r="G56" s="43">
        <f t="shared" si="2"/>
        <v>163.83000000000001</v>
      </c>
      <c r="H56" s="43">
        <f t="shared" si="3"/>
        <v>1.8288000000000011</v>
      </c>
      <c r="I56" s="43">
        <v>6.64</v>
      </c>
      <c r="J56" s="43">
        <v>29.6</v>
      </c>
      <c r="K56" s="43">
        <v>11.3</v>
      </c>
      <c r="L56" s="1">
        <v>23.7</v>
      </c>
      <c r="M56" s="1">
        <f t="shared" si="4"/>
        <v>142.19999999999999</v>
      </c>
      <c r="N56" s="43">
        <v>6.07</v>
      </c>
      <c r="O56" s="43">
        <v>10.15</v>
      </c>
      <c r="P56" s="43">
        <v>1.04</v>
      </c>
      <c r="Q56" s="43">
        <v>0.16</v>
      </c>
      <c r="R56" s="43">
        <v>7.0000000000000007E-2</v>
      </c>
      <c r="S56" s="4">
        <v>11.55</v>
      </c>
      <c r="T56" s="3">
        <f t="shared" si="5"/>
        <v>69.300000000000011</v>
      </c>
      <c r="U56" s="43">
        <v>0.21</v>
      </c>
      <c r="V56" s="43">
        <v>0.06</v>
      </c>
      <c r="W56" s="43">
        <v>0.03</v>
      </c>
      <c r="X56" s="43">
        <v>0.01</v>
      </c>
      <c r="Y56" s="43">
        <v>2.1</v>
      </c>
      <c r="Z56" s="43">
        <v>96.1</v>
      </c>
      <c r="AA56" s="43">
        <v>0.5</v>
      </c>
      <c r="AB56" s="43">
        <v>18</v>
      </c>
      <c r="AC56" s="43" t="s">
        <v>39</v>
      </c>
      <c r="AD56" s="43">
        <v>87</v>
      </c>
      <c r="AE56" s="13">
        <v>1390</v>
      </c>
      <c r="AF56" s="13">
        <f t="shared" si="6"/>
        <v>8340</v>
      </c>
      <c r="AG56" s="43">
        <v>1</v>
      </c>
      <c r="AH56" s="10">
        <v>422</v>
      </c>
      <c r="AI56" s="10">
        <f t="shared" si="7"/>
        <v>2532</v>
      </c>
      <c r="AJ56" s="43">
        <v>4</v>
      </c>
      <c r="AK56" s="43">
        <v>115</v>
      </c>
    </row>
    <row r="57" spans="1:37">
      <c r="A57" s="43" t="s">
        <v>98</v>
      </c>
      <c r="B57" s="18">
        <v>537.5</v>
      </c>
      <c r="C57" s="18">
        <v>544.5</v>
      </c>
      <c r="D57" s="43">
        <f t="shared" si="0"/>
        <v>7</v>
      </c>
      <c r="E57" s="43"/>
      <c r="F57" s="43">
        <f t="shared" si="1"/>
        <v>163.83000000000001</v>
      </c>
      <c r="G57" s="43">
        <f t="shared" si="2"/>
        <v>165.96360000000001</v>
      </c>
      <c r="H57" s="43">
        <f t="shared" si="3"/>
        <v>2.1336000000000013</v>
      </c>
      <c r="I57" s="43">
        <v>7.59</v>
      </c>
      <c r="J57" s="43">
        <v>19.45</v>
      </c>
      <c r="K57" s="43">
        <v>2.2000000000000002</v>
      </c>
      <c r="L57" s="1">
        <v>38.6</v>
      </c>
      <c r="M57" s="1">
        <f t="shared" si="4"/>
        <v>270.2</v>
      </c>
      <c r="N57" s="43">
        <v>1.24</v>
      </c>
      <c r="O57" s="43">
        <v>13.8</v>
      </c>
      <c r="P57" s="43">
        <v>0.28000000000000003</v>
      </c>
      <c r="Q57" s="43">
        <v>0.05</v>
      </c>
      <c r="R57" s="43">
        <v>0.14000000000000001</v>
      </c>
      <c r="S57" s="4">
        <v>19.75</v>
      </c>
      <c r="T57" s="3">
        <f t="shared" si="5"/>
        <v>138.25</v>
      </c>
      <c r="U57" s="43">
        <v>0.32</v>
      </c>
      <c r="V57" s="43">
        <v>0.01</v>
      </c>
      <c r="W57" s="43" t="s">
        <v>47</v>
      </c>
      <c r="X57" s="43" t="s">
        <v>47</v>
      </c>
      <c r="Y57" s="43">
        <v>1.39</v>
      </c>
      <c r="Z57" s="43">
        <v>97.2</v>
      </c>
      <c r="AA57" s="43">
        <v>0.8</v>
      </c>
      <c r="AB57" s="43">
        <v>14</v>
      </c>
      <c r="AC57" s="43" t="s">
        <v>39</v>
      </c>
      <c r="AD57" s="43">
        <v>142</v>
      </c>
      <c r="AE57" s="13">
        <v>2790</v>
      </c>
      <c r="AF57" s="13">
        <f t="shared" si="6"/>
        <v>19530</v>
      </c>
      <c r="AG57" s="43">
        <v>1</v>
      </c>
      <c r="AH57" s="10">
        <v>709</v>
      </c>
      <c r="AI57" s="10">
        <f t="shared" si="7"/>
        <v>4963</v>
      </c>
      <c r="AJ57" s="43" t="s">
        <v>48</v>
      </c>
      <c r="AK57" s="43">
        <v>173</v>
      </c>
    </row>
    <row r="58" spans="1:37">
      <c r="A58" s="43" t="s">
        <v>99</v>
      </c>
      <c r="B58" s="18">
        <v>544.5</v>
      </c>
      <c r="C58" s="18">
        <v>550.5</v>
      </c>
      <c r="D58" s="43">
        <f t="shared" si="0"/>
        <v>6</v>
      </c>
      <c r="E58" s="43"/>
      <c r="F58" s="43">
        <f t="shared" si="1"/>
        <v>165.96360000000001</v>
      </c>
      <c r="G58" s="43">
        <f t="shared" si="2"/>
        <v>167.79240000000001</v>
      </c>
      <c r="H58" s="43">
        <f t="shared" si="3"/>
        <v>1.8288000000000011</v>
      </c>
      <c r="I58" s="43">
        <v>7.26</v>
      </c>
      <c r="J58" s="43">
        <v>21.9</v>
      </c>
      <c r="K58" s="43">
        <v>2.4900000000000002</v>
      </c>
      <c r="L58" s="1">
        <v>38.1</v>
      </c>
      <c r="M58" s="1">
        <f t="shared" si="4"/>
        <v>228.60000000000002</v>
      </c>
      <c r="N58" s="43">
        <v>1.2</v>
      </c>
      <c r="O58" s="43">
        <v>15.95</v>
      </c>
      <c r="P58" s="43">
        <v>0.2</v>
      </c>
      <c r="Q58" s="43">
        <v>0.05</v>
      </c>
      <c r="R58" s="43">
        <v>0.16</v>
      </c>
      <c r="S58" s="4">
        <v>16.55</v>
      </c>
      <c r="T58" s="3">
        <f t="shared" si="5"/>
        <v>99.300000000000011</v>
      </c>
      <c r="U58" s="43">
        <v>0.31</v>
      </c>
      <c r="V58" s="43">
        <v>0.09</v>
      </c>
      <c r="W58" s="43">
        <v>0.01</v>
      </c>
      <c r="X58" s="43" t="s">
        <v>47</v>
      </c>
      <c r="Y58" s="43">
        <v>1.59</v>
      </c>
      <c r="Z58" s="43">
        <v>98.6</v>
      </c>
      <c r="AA58" s="43">
        <v>0.8</v>
      </c>
      <c r="AB58" s="43">
        <v>11</v>
      </c>
      <c r="AC58" s="43" t="s">
        <v>39</v>
      </c>
      <c r="AD58" s="43">
        <v>142</v>
      </c>
      <c r="AE58" s="13">
        <v>1990</v>
      </c>
      <c r="AF58" s="13">
        <f t="shared" si="6"/>
        <v>11940</v>
      </c>
      <c r="AG58" s="43">
        <v>1</v>
      </c>
      <c r="AH58" s="10">
        <v>655</v>
      </c>
      <c r="AI58" s="10">
        <f t="shared" si="7"/>
        <v>3930</v>
      </c>
      <c r="AJ58" s="43" t="s">
        <v>48</v>
      </c>
      <c r="AK58" s="43">
        <v>172</v>
      </c>
    </row>
    <row r="59" spans="1:37">
      <c r="A59" s="43" t="s">
        <v>100</v>
      </c>
      <c r="B59" s="18">
        <v>550.5</v>
      </c>
      <c r="C59" s="18">
        <v>557</v>
      </c>
      <c r="D59" s="43">
        <f t="shared" si="0"/>
        <v>6.5</v>
      </c>
      <c r="E59" s="43"/>
      <c r="F59" s="43">
        <f t="shared" si="1"/>
        <v>167.79240000000001</v>
      </c>
      <c r="G59" s="43">
        <f t="shared" si="2"/>
        <v>169.77360000000002</v>
      </c>
      <c r="H59" s="43">
        <f t="shared" si="3"/>
        <v>1.9812000000000012</v>
      </c>
      <c r="I59" s="43">
        <v>6.68</v>
      </c>
      <c r="J59" s="43">
        <v>26.6</v>
      </c>
      <c r="K59" s="43">
        <v>3.52</v>
      </c>
      <c r="L59" s="1">
        <v>37.6</v>
      </c>
      <c r="M59" s="1">
        <f t="shared" si="4"/>
        <v>244.4</v>
      </c>
      <c r="N59" s="43">
        <v>1.64</v>
      </c>
      <c r="O59" s="43">
        <v>18.3</v>
      </c>
      <c r="P59" s="43">
        <v>0.24</v>
      </c>
      <c r="Q59" s="43">
        <v>7.0000000000000007E-2</v>
      </c>
      <c r="R59" s="43">
        <v>0.3</v>
      </c>
      <c r="S59" s="4">
        <v>7.86</v>
      </c>
      <c r="T59" s="3">
        <f t="shared" si="5"/>
        <v>51.09</v>
      </c>
      <c r="U59" s="43">
        <v>0.28999999999999998</v>
      </c>
      <c r="V59" s="43">
        <v>0.04</v>
      </c>
      <c r="W59" s="43">
        <v>0.01</v>
      </c>
      <c r="X59" s="43" t="s">
        <v>47</v>
      </c>
      <c r="Y59" s="43">
        <v>1.7</v>
      </c>
      <c r="Z59" s="43">
        <v>98.2</v>
      </c>
      <c r="AA59" s="43">
        <v>0.8</v>
      </c>
      <c r="AB59" s="43">
        <v>39</v>
      </c>
      <c r="AC59" s="43" t="s">
        <v>39</v>
      </c>
      <c r="AD59" s="43">
        <v>160</v>
      </c>
      <c r="AE59" s="13">
        <v>1970</v>
      </c>
      <c r="AF59" s="13">
        <f t="shared" si="6"/>
        <v>12805</v>
      </c>
      <c r="AG59" s="43" t="s">
        <v>58</v>
      </c>
      <c r="AH59" s="10">
        <v>747</v>
      </c>
      <c r="AI59" s="10">
        <f t="shared" si="7"/>
        <v>4855.5</v>
      </c>
      <c r="AJ59" s="43">
        <v>6</v>
      </c>
      <c r="AK59" s="43">
        <v>217</v>
      </c>
    </row>
    <row r="60" spans="1:37">
      <c r="A60" s="43" t="s">
        <v>101</v>
      </c>
      <c r="B60" s="18">
        <v>557</v>
      </c>
      <c r="C60" s="18">
        <v>563</v>
      </c>
      <c r="D60" s="43">
        <f t="shared" si="0"/>
        <v>6</v>
      </c>
      <c r="E60" s="43"/>
      <c r="F60" s="43">
        <f t="shared" si="1"/>
        <v>169.77360000000002</v>
      </c>
      <c r="G60" s="43">
        <f t="shared" si="2"/>
        <v>171.60240000000002</v>
      </c>
      <c r="H60" s="43">
        <f t="shared" si="3"/>
        <v>1.8288000000000011</v>
      </c>
      <c r="I60" s="43">
        <v>6.57</v>
      </c>
      <c r="J60" s="43">
        <v>22.8</v>
      </c>
      <c r="K60" s="43">
        <v>2.73</v>
      </c>
      <c r="L60" s="1">
        <v>37.4</v>
      </c>
      <c r="M60" s="1">
        <f t="shared" si="4"/>
        <v>224.39999999999998</v>
      </c>
      <c r="N60" s="43">
        <v>1.8</v>
      </c>
      <c r="O60" s="43">
        <v>15.45</v>
      </c>
      <c r="P60" s="43">
        <v>0.21</v>
      </c>
      <c r="Q60" s="43">
        <v>0.02</v>
      </c>
      <c r="R60" s="43">
        <v>0.17</v>
      </c>
      <c r="S60" s="4">
        <v>16.2</v>
      </c>
      <c r="T60" s="3">
        <f t="shared" si="5"/>
        <v>97.199999999999989</v>
      </c>
      <c r="U60" s="43">
        <v>0.3</v>
      </c>
      <c r="V60" s="43">
        <v>7.0000000000000007E-2</v>
      </c>
      <c r="W60" s="43">
        <v>0.01</v>
      </c>
      <c r="X60" s="43" t="s">
        <v>47</v>
      </c>
      <c r="Y60" s="43">
        <v>1.1000000000000001</v>
      </c>
      <c r="Z60" s="43">
        <v>98.3</v>
      </c>
      <c r="AA60" s="43">
        <v>0.6</v>
      </c>
      <c r="AB60" s="43">
        <v>18</v>
      </c>
      <c r="AC60" s="43" t="s">
        <v>39</v>
      </c>
      <c r="AD60" s="43">
        <v>148</v>
      </c>
      <c r="AE60" s="13">
        <v>2280</v>
      </c>
      <c r="AF60" s="13">
        <f t="shared" si="6"/>
        <v>13680</v>
      </c>
      <c r="AG60" s="43">
        <v>1</v>
      </c>
      <c r="AH60" s="10">
        <v>681</v>
      </c>
      <c r="AI60" s="10">
        <f t="shared" si="7"/>
        <v>4086</v>
      </c>
      <c r="AJ60" s="43" t="s">
        <v>48</v>
      </c>
      <c r="AK60" s="43">
        <v>182</v>
      </c>
    </row>
    <row r="61" spans="1:37">
      <c r="A61" s="43" t="s">
        <v>102</v>
      </c>
      <c r="B61" s="18">
        <v>563</v>
      </c>
      <c r="C61" s="18">
        <v>569.5</v>
      </c>
      <c r="D61" s="43">
        <f t="shared" si="0"/>
        <v>6.5</v>
      </c>
      <c r="E61" s="43"/>
      <c r="F61" s="43">
        <f t="shared" si="1"/>
        <v>171.60240000000002</v>
      </c>
      <c r="G61" s="43">
        <f t="shared" si="2"/>
        <v>173.58360000000002</v>
      </c>
      <c r="H61" s="43">
        <f t="shared" si="3"/>
        <v>1.9812000000000012</v>
      </c>
      <c r="I61" s="43">
        <v>7.54</v>
      </c>
      <c r="J61" s="43">
        <v>23.6</v>
      </c>
      <c r="K61" s="43">
        <v>2.2999999999999998</v>
      </c>
      <c r="L61" s="1">
        <v>37.200000000000003</v>
      </c>
      <c r="M61" s="1">
        <f t="shared" si="4"/>
        <v>241.8</v>
      </c>
      <c r="N61" s="43">
        <v>1.45</v>
      </c>
      <c r="O61" s="43">
        <v>17</v>
      </c>
      <c r="P61" s="43">
        <v>0.18</v>
      </c>
      <c r="Q61" s="43">
        <v>7.0000000000000007E-2</v>
      </c>
      <c r="R61" s="43">
        <v>0.18</v>
      </c>
      <c r="S61" s="4">
        <v>14.1</v>
      </c>
      <c r="T61" s="3">
        <f t="shared" si="5"/>
        <v>91.649999999999991</v>
      </c>
      <c r="U61" s="43">
        <v>0.3</v>
      </c>
      <c r="V61" s="43">
        <v>0.06</v>
      </c>
      <c r="W61" s="43">
        <v>0.01</v>
      </c>
      <c r="X61" s="43" t="s">
        <v>47</v>
      </c>
      <c r="Y61" s="43">
        <v>2.1800000000000002</v>
      </c>
      <c r="Z61" s="43">
        <v>98.6</v>
      </c>
      <c r="AA61" s="43">
        <v>1.2</v>
      </c>
      <c r="AB61" s="43">
        <v>16</v>
      </c>
      <c r="AC61" s="43" t="s">
        <v>39</v>
      </c>
      <c r="AD61" s="43">
        <v>158</v>
      </c>
      <c r="AE61" s="13">
        <v>2960</v>
      </c>
      <c r="AF61" s="13">
        <f t="shared" si="6"/>
        <v>19240</v>
      </c>
      <c r="AG61" s="43">
        <v>1</v>
      </c>
      <c r="AH61" s="10">
        <v>742</v>
      </c>
      <c r="AI61" s="10">
        <f t="shared" si="7"/>
        <v>4823</v>
      </c>
      <c r="AJ61" s="43">
        <v>3</v>
      </c>
      <c r="AK61" s="43">
        <v>187</v>
      </c>
    </row>
    <row r="62" spans="1:37">
      <c r="A62" s="43" t="s">
        <v>103</v>
      </c>
      <c r="B62" s="18">
        <v>569.5</v>
      </c>
      <c r="C62" s="18">
        <v>577</v>
      </c>
      <c r="D62" s="43">
        <f t="shared" si="0"/>
        <v>7.5</v>
      </c>
      <c r="E62" s="43"/>
      <c r="F62" s="43">
        <f t="shared" si="1"/>
        <v>173.58360000000002</v>
      </c>
      <c r="G62" s="43">
        <f t="shared" si="2"/>
        <v>175.86960000000002</v>
      </c>
      <c r="H62" s="43">
        <f t="shared" si="3"/>
        <v>2.2860000000000014</v>
      </c>
      <c r="I62" s="43">
        <v>8.1999999999999993</v>
      </c>
      <c r="J62" s="43">
        <v>20.5</v>
      </c>
      <c r="K62" s="43">
        <v>1.06</v>
      </c>
      <c r="L62" s="1">
        <v>40</v>
      </c>
      <c r="M62" s="1">
        <f t="shared" si="4"/>
        <v>300</v>
      </c>
      <c r="N62" s="43">
        <v>0.65</v>
      </c>
      <c r="O62" s="43">
        <v>16.600000000000001</v>
      </c>
      <c r="P62" s="43">
        <v>0.1</v>
      </c>
      <c r="Q62" s="43">
        <v>0.04</v>
      </c>
      <c r="R62" s="43">
        <v>0.19</v>
      </c>
      <c r="S62" s="4">
        <v>17.3</v>
      </c>
      <c r="T62" s="3">
        <f t="shared" si="5"/>
        <v>129.75</v>
      </c>
      <c r="U62" s="43">
        <v>0.32</v>
      </c>
      <c r="V62" s="43">
        <v>7.0000000000000007E-2</v>
      </c>
      <c r="W62" s="43">
        <v>0.01</v>
      </c>
      <c r="X62" s="43" t="s">
        <v>47</v>
      </c>
      <c r="Y62" s="43">
        <v>0.7</v>
      </c>
      <c r="Z62" s="43">
        <v>97.5</v>
      </c>
      <c r="AA62" s="43">
        <v>0.8</v>
      </c>
      <c r="AB62" s="43">
        <v>13</v>
      </c>
      <c r="AC62" s="43" t="s">
        <v>39</v>
      </c>
      <c r="AD62" s="43">
        <v>158</v>
      </c>
      <c r="AE62" s="13">
        <v>2430</v>
      </c>
      <c r="AF62" s="13">
        <f t="shared" si="6"/>
        <v>18225</v>
      </c>
      <c r="AG62" s="43">
        <v>1</v>
      </c>
      <c r="AH62" s="10">
        <v>726</v>
      </c>
      <c r="AI62" s="10">
        <f t="shared" si="7"/>
        <v>5445</v>
      </c>
      <c r="AJ62" s="43" t="s">
        <v>48</v>
      </c>
      <c r="AK62" s="43">
        <v>199</v>
      </c>
    </row>
    <row r="63" spans="1:37">
      <c r="A63" s="43" t="s">
        <v>104</v>
      </c>
      <c r="B63" s="18">
        <v>577</v>
      </c>
      <c r="C63" s="18">
        <v>583</v>
      </c>
      <c r="D63" s="43">
        <f t="shared" si="0"/>
        <v>6</v>
      </c>
      <c r="E63" s="43"/>
      <c r="F63" s="43">
        <f t="shared" si="1"/>
        <v>175.86960000000002</v>
      </c>
      <c r="G63" s="43">
        <f t="shared" si="2"/>
        <v>177.69840000000002</v>
      </c>
      <c r="H63" s="43">
        <f t="shared" si="3"/>
        <v>1.8288000000000011</v>
      </c>
      <c r="I63" s="43">
        <v>7.16</v>
      </c>
      <c r="J63" s="43">
        <v>23</v>
      </c>
      <c r="K63" s="43">
        <v>3.16</v>
      </c>
      <c r="L63" s="1">
        <v>36.200000000000003</v>
      </c>
      <c r="M63" s="1">
        <f t="shared" si="4"/>
        <v>217.20000000000002</v>
      </c>
      <c r="N63" s="43">
        <v>1.48</v>
      </c>
      <c r="O63" s="43">
        <v>16.05</v>
      </c>
      <c r="P63" s="43">
        <v>0.27</v>
      </c>
      <c r="Q63" s="43">
        <v>0.04</v>
      </c>
      <c r="R63" s="43">
        <v>0.17</v>
      </c>
      <c r="S63" s="4">
        <v>15.45</v>
      </c>
      <c r="T63" s="3">
        <f t="shared" si="5"/>
        <v>92.699999999999989</v>
      </c>
      <c r="U63" s="43">
        <v>0.3</v>
      </c>
      <c r="V63" s="43">
        <v>0.05</v>
      </c>
      <c r="W63" s="43">
        <v>0.01</v>
      </c>
      <c r="X63" s="43" t="s">
        <v>47</v>
      </c>
      <c r="Y63" s="43">
        <v>0.9</v>
      </c>
      <c r="Z63" s="43">
        <v>97.1</v>
      </c>
      <c r="AA63" s="43">
        <v>1.4</v>
      </c>
      <c r="AB63" s="43">
        <v>13</v>
      </c>
      <c r="AC63" s="43" t="s">
        <v>39</v>
      </c>
      <c r="AD63" s="43">
        <v>151</v>
      </c>
      <c r="AE63" s="13">
        <v>2580</v>
      </c>
      <c r="AF63" s="13">
        <f t="shared" si="6"/>
        <v>15480</v>
      </c>
      <c r="AG63" s="43">
        <v>1</v>
      </c>
      <c r="AH63" s="10">
        <v>701</v>
      </c>
      <c r="AI63" s="10">
        <f t="shared" si="7"/>
        <v>4206</v>
      </c>
      <c r="AJ63" s="43" t="s">
        <v>48</v>
      </c>
      <c r="AK63" s="43">
        <v>182</v>
      </c>
    </row>
    <row r="64" spans="1:37">
      <c r="A64" s="43" t="s">
        <v>105</v>
      </c>
      <c r="B64" s="18">
        <v>583</v>
      </c>
      <c r="C64" s="18">
        <v>589.5</v>
      </c>
      <c r="D64" s="43">
        <f t="shared" si="0"/>
        <v>6.5</v>
      </c>
      <c r="E64" s="43"/>
      <c r="F64" s="43">
        <f t="shared" si="1"/>
        <v>177.69840000000002</v>
      </c>
      <c r="G64" s="43">
        <f t="shared" si="2"/>
        <v>179.67960000000002</v>
      </c>
      <c r="H64" s="43">
        <f t="shared" si="3"/>
        <v>1.9812000000000012</v>
      </c>
      <c r="I64" s="43">
        <v>7.79</v>
      </c>
      <c r="J64" s="43">
        <v>21.2</v>
      </c>
      <c r="K64" s="43">
        <v>3.28</v>
      </c>
      <c r="L64" s="1">
        <v>36.4</v>
      </c>
      <c r="M64" s="1">
        <f t="shared" si="4"/>
        <v>236.6</v>
      </c>
      <c r="N64" s="43">
        <v>1.52</v>
      </c>
      <c r="O64" s="43">
        <v>14.95</v>
      </c>
      <c r="P64" s="43">
        <v>0.25</v>
      </c>
      <c r="Q64" s="43">
        <v>0.05</v>
      </c>
      <c r="R64" s="43">
        <v>0.13</v>
      </c>
      <c r="S64" s="4">
        <v>18.55</v>
      </c>
      <c r="T64" s="3">
        <f t="shared" si="5"/>
        <v>120.575</v>
      </c>
      <c r="U64" s="43">
        <v>0.3</v>
      </c>
      <c r="V64" s="43">
        <v>0.04</v>
      </c>
      <c r="W64" s="43">
        <v>0.01</v>
      </c>
      <c r="X64" s="43" t="s">
        <v>47</v>
      </c>
      <c r="Y64" s="43">
        <v>0.5</v>
      </c>
      <c r="Z64" s="43">
        <v>97.2</v>
      </c>
      <c r="AA64" s="43">
        <v>1.1000000000000001</v>
      </c>
      <c r="AB64" s="43">
        <v>18</v>
      </c>
      <c r="AC64" s="43" t="s">
        <v>39</v>
      </c>
      <c r="AD64" s="43">
        <v>137</v>
      </c>
      <c r="AE64" s="13">
        <v>2290</v>
      </c>
      <c r="AF64" s="13">
        <f t="shared" si="6"/>
        <v>14885</v>
      </c>
      <c r="AG64" s="43">
        <v>1</v>
      </c>
      <c r="AH64" s="10">
        <v>620</v>
      </c>
      <c r="AI64" s="10">
        <f t="shared" si="7"/>
        <v>4030</v>
      </c>
      <c r="AJ64" s="43">
        <v>2</v>
      </c>
      <c r="AK64" s="43">
        <v>173</v>
      </c>
    </row>
    <row r="65" spans="1:37">
      <c r="A65" s="43" t="s">
        <v>106</v>
      </c>
      <c r="B65" s="18">
        <v>589.5</v>
      </c>
      <c r="C65" s="18">
        <v>596.5</v>
      </c>
      <c r="D65" s="43">
        <f t="shared" si="0"/>
        <v>7</v>
      </c>
      <c r="E65" s="43"/>
      <c r="F65" s="43">
        <f t="shared" si="1"/>
        <v>179.67960000000002</v>
      </c>
      <c r="G65" s="43">
        <f t="shared" si="2"/>
        <v>181.81320000000002</v>
      </c>
      <c r="H65" s="43">
        <f t="shared" si="3"/>
        <v>2.1336000000000013</v>
      </c>
      <c r="I65" s="43">
        <v>6.92</v>
      </c>
      <c r="J65" s="43">
        <v>21.4</v>
      </c>
      <c r="K65" s="43">
        <v>1.72</v>
      </c>
      <c r="L65" s="1">
        <v>38.5</v>
      </c>
      <c r="M65" s="1">
        <f t="shared" si="4"/>
        <v>269.5</v>
      </c>
      <c r="N65" s="43">
        <v>1.1299999999999999</v>
      </c>
      <c r="O65" s="43">
        <v>16</v>
      </c>
      <c r="P65" s="43">
        <v>0.19</v>
      </c>
      <c r="Q65" s="43">
        <v>0.08</v>
      </c>
      <c r="R65" s="43">
        <v>0.15</v>
      </c>
      <c r="S65" s="4">
        <v>17.7</v>
      </c>
      <c r="T65" s="3">
        <f t="shared" si="5"/>
        <v>123.89999999999999</v>
      </c>
      <c r="U65" s="43">
        <v>0.31</v>
      </c>
      <c r="V65" s="43">
        <v>0.05</v>
      </c>
      <c r="W65" s="43" t="s">
        <v>47</v>
      </c>
      <c r="X65" s="43" t="s">
        <v>47</v>
      </c>
      <c r="Y65" s="43">
        <v>1.4</v>
      </c>
      <c r="Z65" s="43">
        <v>98.6</v>
      </c>
      <c r="AA65" s="43">
        <v>1.2</v>
      </c>
      <c r="AB65" s="43">
        <v>16</v>
      </c>
      <c r="AC65" s="43" t="s">
        <v>39</v>
      </c>
      <c r="AD65" s="43">
        <v>151</v>
      </c>
      <c r="AE65" s="13">
        <v>2990</v>
      </c>
      <c r="AF65" s="13">
        <f t="shared" si="6"/>
        <v>20930</v>
      </c>
      <c r="AG65" s="43">
        <v>1</v>
      </c>
      <c r="AH65" s="10">
        <v>719</v>
      </c>
      <c r="AI65" s="10">
        <f t="shared" si="7"/>
        <v>5033</v>
      </c>
      <c r="AJ65" s="43" t="s">
        <v>48</v>
      </c>
      <c r="AK65" s="43">
        <v>185</v>
      </c>
    </row>
    <row r="66" spans="1:37">
      <c r="A66" s="43" t="s">
        <v>107</v>
      </c>
      <c r="B66" s="18">
        <v>596.5</v>
      </c>
      <c r="C66" s="18">
        <v>603</v>
      </c>
      <c r="D66" s="43">
        <f t="shared" si="0"/>
        <v>6.5</v>
      </c>
      <c r="E66" s="43"/>
      <c r="F66" s="43">
        <f t="shared" si="1"/>
        <v>181.81320000000002</v>
      </c>
      <c r="G66" s="43">
        <f t="shared" si="2"/>
        <v>183.7944</v>
      </c>
      <c r="H66" s="43">
        <f t="shared" si="3"/>
        <v>1.9811999999999728</v>
      </c>
      <c r="I66" s="43">
        <v>7.71</v>
      </c>
      <c r="J66" s="43">
        <v>20.5</v>
      </c>
      <c r="K66" s="43">
        <v>2.3199999999999998</v>
      </c>
      <c r="L66" s="1">
        <v>38.9</v>
      </c>
      <c r="M66" s="1">
        <f t="shared" si="4"/>
        <v>252.85</v>
      </c>
      <c r="N66" s="43">
        <v>1.74</v>
      </c>
      <c r="O66" s="43">
        <v>15.1</v>
      </c>
      <c r="P66" s="43">
        <v>0.2</v>
      </c>
      <c r="Q66" s="43">
        <v>0.04</v>
      </c>
      <c r="R66" s="43">
        <v>0.18</v>
      </c>
      <c r="S66" s="6">
        <v>20.9</v>
      </c>
      <c r="T66" s="5">
        <f t="shared" si="5"/>
        <v>135.85</v>
      </c>
      <c r="U66" s="43">
        <v>0.34</v>
      </c>
      <c r="V66" s="43">
        <v>0.05</v>
      </c>
      <c r="W66" s="43">
        <v>0.01</v>
      </c>
      <c r="X66" s="43">
        <v>0.01</v>
      </c>
      <c r="Y66" s="43">
        <v>1.0900000000000001</v>
      </c>
      <c r="Z66" s="43">
        <v>101.5</v>
      </c>
      <c r="AA66" s="43">
        <v>0.8</v>
      </c>
      <c r="AB66" s="43">
        <v>15</v>
      </c>
      <c r="AC66" s="43" t="s">
        <v>39</v>
      </c>
      <c r="AD66" s="43">
        <v>149</v>
      </c>
      <c r="AE66" s="13">
        <v>2340</v>
      </c>
      <c r="AF66" s="13">
        <f t="shared" si="6"/>
        <v>15210</v>
      </c>
      <c r="AG66" s="43">
        <v>2</v>
      </c>
      <c r="AH66" s="10">
        <v>649</v>
      </c>
      <c r="AI66" s="10">
        <f t="shared" si="7"/>
        <v>4218.5</v>
      </c>
      <c r="AJ66" s="43">
        <v>5</v>
      </c>
      <c r="AK66" s="43">
        <v>191</v>
      </c>
    </row>
    <row r="67" spans="1:37">
      <c r="A67" s="43" t="s">
        <v>108</v>
      </c>
      <c r="B67" s="18">
        <v>603</v>
      </c>
      <c r="C67" s="18">
        <v>609</v>
      </c>
      <c r="D67" s="43">
        <f t="shared" ref="D67:D130" si="8">C67-B67</f>
        <v>6</v>
      </c>
      <c r="E67" s="43"/>
      <c r="F67" s="43">
        <f t="shared" ref="F67:F130" si="9">B67*0.3048</f>
        <v>183.7944</v>
      </c>
      <c r="G67" s="43">
        <f t="shared" ref="G67:G130" si="10">C67*0.3048</f>
        <v>185.6232</v>
      </c>
      <c r="H67" s="43">
        <f t="shared" ref="H67:H130" si="11">G67-F67</f>
        <v>1.8288000000000011</v>
      </c>
      <c r="I67" s="43">
        <v>6.97</v>
      </c>
      <c r="J67" s="43">
        <v>18.95</v>
      </c>
      <c r="K67" s="43">
        <v>2.0299999999999998</v>
      </c>
      <c r="L67" s="1">
        <v>38.6</v>
      </c>
      <c r="M67" s="1">
        <f t="shared" ref="M67:M130" si="12">L67*D67</f>
        <v>231.60000000000002</v>
      </c>
      <c r="N67" s="43">
        <v>1.61</v>
      </c>
      <c r="O67" s="43">
        <v>13.45</v>
      </c>
      <c r="P67" s="43">
        <v>0.21</v>
      </c>
      <c r="Q67" s="43">
        <v>0.03</v>
      </c>
      <c r="R67" s="43">
        <v>0.18</v>
      </c>
      <c r="S67" s="4">
        <v>20.3</v>
      </c>
      <c r="T67" s="3">
        <f t="shared" ref="T67:T130" si="13">S67*D67</f>
        <v>121.80000000000001</v>
      </c>
      <c r="U67" s="43">
        <v>0.3</v>
      </c>
      <c r="V67" s="43">
        <v>0.08</v>
      </c>
      <c r="W67" s="43">
        <v>0.01</v>
      </c>
      <c r="X67" s="43" t="s">
        <v>47</v>
      </c>
      <c r="Y67" s="43">
        <v>1</v>
      </c>
      <c r="Z67" s="43">
        <v>96.8</v>
      </c>
      <c r="AA67" s="43">
        <v>1.9</v>
      </c>
      <c r="AB67" s="43">
        <v>26</v>
      </c>
      <c r="AC67" s="43" t="s">
        <v>39</v>
      </c>
      <c r="AD67" s="43">
        <v>143</v>
      </c>
      <c r="AE67" s="13">
        <v>4430</v>
      </c>
      <c r="AF67" s="13">
        <f t="shared" ref="AF67:AF130" si="14">AE67*D67</f>
        <v>26580</v>
      </c>
      <c r="AG67" s="43">
        <v>1</v>
      </c>
      <c r="AH67" s="10">
        <v>734</v>
      </c>
      <c r="AI67" s="10">
        <f t="shared" ref="AI67:AI130" si="15">AH67*D67</f>
        <v>4404</v>
      </c>
      <c r="AJ67" s="43">
        <v>3</v>
      </c>
      <c r="AK67" s="43">
        <v>195</v>
      </c>
    </row>
    <row r="68" spans="1:37">
      <c r="A68" s="43" t="s">
        <v>109</v>
      </c>
      <c r="B68" s="18">
        <v>609</v>
      </c>
      <c r="C68" s="18">
        <v>616</v>
      </c>
      <c r="D68" s="43">
        <f t="shared" si="8"/>
        <v>7</v>
      </c>
      <c r="E68" s="43"/>
      <c r="F68" s="43">
        <f t="shared" si="9"/>
        <v>185.6232</v>
      </c>
      <c r="G68" s="43">
        <f t="shared" si="10"/>
        <v>187.7568</v>
      </c>
      <c r="H68" s="43">
        <f t="shared" si="11"/>
        <v>2.1336000000000013</v>
      </c>
      <c r="I68" s="43">
        <v>3.41</v>
      </c>
      <c r="J68" s="43">
        <v>18.5</v>
      </c>
      <c r="K68" s="43">
        <v>1.32</v>
      </c>
      <c r="L68" s="1">
        <v>38.799999999999997</v>
      </c>
      <c r="M68" s="1">
        <f t="shared" si="12"/>
        <v>271.59999999999997</v>
      </c>
      <c r="N68" s="43">
        <v>1.38</v>
      </c>
      <c r="O68" s="43">
        <v>13.95</v>
      </c>
      <c r="P68" s="43">
        <v>0.12</v>
      </c>
      <c r="Q68" s="43">
        <v>0.03</v>
      </c>
      <c r="R68" s="43">
        <v>0.14000000000000001</v>
      </c>
      <c r="S68" s="4">
        <v>21.6</v>
      </c>
      <c r="T68" s="3">
        <f t="shared" si="13"/>
        <v>151.20000000000002</v>
      </c>
      <c r="U68" s="43">
        <v>0.31</v>
      </c>
      <c r="V68" s="43">
        <v>7.0000000000000007E-2</v>
      </c>
      <c r="W68" s="43">
        <v>0.01</v>
      </c>
      <c r="X68" s="43" t="s">
        <v>47</v>
      </c>
      <c r="Y68" s="43">
        <v>1</v>
      </c>
      <c r="Z68" s="43">
        <v>97.2</v>
      </c>
      <c r="AA68" s="43">
        <v>0.8</v>
      </c>
      <c r="AB68" s="43">
        <v>31</v>
      </c>
      <c r="AC68" s="43" t="s">
        <v>39</v>
      </c>
      <c r="AD68" s="43">
        <v>141</v>
      </c>
      <c r="AE68" s="13">
        <v>2560</v>
      </c>
      <c r="AF68" s="13">
        <f t="shared" si="14"/>
        <v>17920</v>
      </c>
      <c r="AG68" s="43">
        <v>1</v>
      </c>
      <c r="AH68" s="10">
        <v>616</v>
      </c>
      <c r="AI68" s="10">
        <f t="shared" si="15"/>
        <v>4312</v>
      </c>
      <c r="AJ68" s="43" t="s">
        <v>48</v>
      </c>
      <c r="AK68" s="43">
        <v>177</v>
      </c>
    </row>
    <row r="69" spans="1:37">
      <c r="A69" s="43" t="s">
        <v>110</v>
      </c>
      <c r="B69" s="18">
        <v>616</v>
      </c>
      <c r="C69" s="18">
        <v>622</v>
      </c>
      <c r="D69" s="43">
        <f t="shared" si="8"/>
        <v>6</v>
      </c>
      <c r="E69" s="43"/>
      <c r="F69" s="43">
        <f t="shared" si="9"/>
        <v>187.7568</v>
      </c>
      <c r="G69" s="43">
        <f t="shared" si="10"/>
        <v>189.5856</v>
      </c>
      <c r="H69" s="43">
        <f t="shared" si="11"/>
        <v>1.8288000000000011</v>
      </c>
      <c r="I69" s="43">
        <v>7.49</v>
      </c>
      <c r="J69" s="43">
        <v>14.95</v>
      </c>
      <c r="K69" s="43">
        <v>0.85</v>
      </c>
      <c r="L69" s="1">
        <v>42.1</v>
      </c>
      <c r="M69" s="1">
        <f t="shared" si="12"/>
        <v>252.60000000000002</v>
      </c>
      <c r="N69" s="43">
        <v>1.02</v>
      </c>
      <c r="O69" s="43">
        <v>12.5</v>
      </c>
      <c r="P69" s="43">
        <v>0.15</v>
      </c>
      <c r="Q69" s="43">
        <v>0.03</v>
      </c>
      <c r="R69" s="43">
        <v>0.22</v>
      </c>
      <c r="S69" s="4">
        <v>25.9</v>
      </c>
      <c r="T69" s="3">
        <f t="shared" si="13"/>
        <v>155.39999999999998</v>
      </c>
      <c r="U69" s="43">
        <v>0.34</v>
      </c>
      <c r="V69" s="43">
        <v>0.03</v>
      </c>
      <c r="W69" s="43" t="s">
        <v>47</v>
      </c>
      <c r="X69" s="43" t="s">
        <v>47</v>
      </c>
      <c r="Y69" s="43">
        <v>0.7</v>
      </c>
      <c r="Z69" s="43">
        <v>98.8</v>
      </c>
      <c r="AA69" s="43">
        <v>2.4</v>
      </c>
      <c r="AB69" s="43">
        <v>18</v>
      </c>
      <c r="AC69" s="43" t="s">
        <v>39</v>
      </c>
      <c r="AD69" s="43">
        <v>194</v>
      </c>
      <c r="AE69" s="13">
        <v>5190</v>
      </c>
      <c r="AF69" s="13">
        <f t="shared" si="14"/>
        <v>31140</v>
      </c>
      <c r="AG69" s="43" t="s">
        <v>58</v>
      </c>
      <c r="AH69" s="10">
        <v>809</v>
      </c>
      <c r="AI69" s="10">
        <f t="shared" si="15"/>
        <v>4854</v>
      </c>
      <c r="AJ69" s="43" t="s">
        <v>48</v>
      </c>
      <c r="AK69" s="43">
        <v>212</v>
      </c>
    </row>
    <row r="70" spans="1:37">
      <c r="A70" s="43" t="s">
        <v>111</v>
      </c>
      <c r="B70" s="18">
        <v>622</v>
      </c>
      <c r="C70" s="18">
        <v>628</v>
      </c>
      <c r="D70" s="43">
        <f t="shared" si="8"/>
        <v>6</v>
      </c>
      <c r="E70" s="43"/>
      <c r="F70" s="43">
        <f t="shared" si="9"/>
        <v>189.5856</v>
      </c>
      <c r="G70" s="43">
        <f t="shared" si="10"/>
        <v>191.4144</v>
      </c>
      <c r="H70" s="43">
        <f t="shared" si="11"/>
        <v>1.8288000000000011</v>
      </c>
      <c r="I70" s="43">
        <v>7.56</v>
      </c>
      <c r="J70" s="43">
        <v>18.55</v>
      </c>
      <c r="K70" s="43">
        <v>1.29</v>
      </c>
      <c r="L70" s="1">
        <v>38.5</v>
      </c>
      <c r="M70" s="1">
        <f t="shared" si="12"/>
        <v>231</v>
      </c>
      <c r="N70" s="43">
        <v>1.06</v>
      </c>
      <c r="O70" s="43">
        <v>14.3</v>
      </c>
      <c r="P70" s="43">
        <v>0.15</v>
      </c>
      <c r="Q70" s="43">
        <v>0.1</v>
      </c>
      <c r="R70" s="43">
        <v>0.12</v>
      </c>
      <c r="S70" s="4">
        <v>20.7</v>
      </c>
      <c r="T70" s="3">
        <f t="shared" si="13"/>
        <v>124.19999999999999</v>
      </c>
      <c r="U70" s="43">
        <v>0.31</v>
      </c>
      <c r="V70" s="43">
        <v>0.1</v>
      </c>
      <c r="W70" s="43">
        <v>0.01</v>
      </c>
      <c r="X70" s="43" t="s">
        <v>47</v>
      </c>
      <c r="Y70" s="43">
        <v>1</v>
      </c>
      <c r="Z70" s="43">
        <v>96.2</v>
      </c>
      <c r="AA70" s="43">
        <v>1.8</v>
      </c>
      <c r="AB70" s="43">
        <v>21</v>
      </c>
      <c r="AC70" s="43" t="s">
        <v>39</v>
      </c>
      <c r="AD70" s="43">
        <v>185</v>
      </c>
      <c r="AE70" s="13">
        <v>3180</v>
      </c>
      <c r="AF70" s="13">
        <f t="shared" si="14"/>
        <v>19080</v>
      </c>
      <c r="AG70" s="43" t="s">
        <v>58</v>
      </c>
      <c r="AH70" s="10">
        <v>721</v>
      </c>
      <c r="AI70" s="10">
        <f t="shared" si="15"/>
        <v>4326</v>
      </c>
      <c r="AJ70" s="43" t="s">
        <v>48</v>
      </c>
      <c r="AK70" s="43">
        <v>199</v>
      </c>
    </row>
    <row r="71" spans="1:37">
      <c r="A71" s="43" t="s">
        <v>112</v>
      </c>
      <c r="B71" s="18">
        <v>628</v>
      </c>
      <c r="C71" s="18">
        <v>635.5</v>
      </c>
      <c r="D71" s="43">
        <f t="shared" si="8"/>
        <v>7.5</v>
      </c>
      <c r="E71" s="43"/>
      <c r="F71" s="43">
        <f t="shared" si="9"/>
        <v>191.4144</v>
      </c>
      <c r="G71" s="43">
        <f t="shared" si="10"/>
        <v>193.7004</v>
      </c>
      <c r="H71" s="43">
        <f t="shared" si="11"/>
        <v>2.2860000000000014</v>
      </c>
      <c r="I71" s="43">
        <v>7.92</v>
      </c>
      <c r="J71" s="43">
        <v>18.05</v>
      </c>
      <c r="K71" s="43">
        <v>1.1000000000000001</v>
      </c>
      <c r="L71" s="1">
        <v>40.5</v>
      </c>
      <c r="M71" s="1">
        <f t="shared" si="12"/>
        <v>303.75</v>
      </c>
      <c r="N71" s="43">
        <v>1.19</v>
      </c>
      <c r="O71" s="43">
        <v>14.25</v>
      </c>
      <c r="P71" s="43">
        <v>0.17</v>
      </c>
      <c r="Q71" s="43">
        <v>0.04</v>
      </c>
      <c r="R71" s="43">
        <v>0.13</v>
      </c>
      <c r="S71" s="4">
        <v>21.9</v>
      </c>
      <c r="T71" s="3">
        <f t="shared" si="13"/>
        <v>164.25</v>
      </c>
      <c r="U71" s="43">
        <v>0.35</v>
      </c>
      <c r="V71" s="43">
        <v>0.09</v>
      </c>
      <c r="W71" s="43" t="s">
        <v>47</v>
      </c>
      <c r="X71" s="43" t="s">
        <v>47</v>
      </c>
      <c r="Y71" s="43">
        <v>1.19</v>
      </c>
      <c r="Z71" s="43">
        <v>99</v>
      </c>
      <c r="AA71" s="43">
        <v>1.9</v>
      </c>
      <c r="AB71" s="43">
        <v>31</v>
      </c>
      <c r="AC71" s="43" t="s">
        <v>39</v>
      </c>
      <c r="AD71" s="43">
        <v>180</v>
      </c>
      <c r="AE71" s="13">
        <v>3220</v>
      </c>
      <c r="AF71" s="13">
        <f t="shared" si="14"/>
        <v>24150</v>
      </c>
      <c r="AG71" s="43" t="s">
        <v>58</v>
      </c>
      <c r="AH71" s="10">
        <v>737</v>
      </c>
      <c r="AI71" s="10">
        <f t="shared" si="15"/>
        <v>5527.5</v>
      </c>
      <c r="AJ71" s="43" t="s">
        <v>48</v>
      </c>
      <c r="AK71" s="43">
        <v>206</v>
      </c>
    </row>
    <row r="72" spans="1:37">
      <c r="A72" s="43" t="s">
        <v>113</v>
      </c>
      <c r="B72" s="18">
        <v>635.5</v>
      </c>
      <c r="C72" s="18">
        <v>643</v>
      </c>
      <c r="D72" s="43">
        <f t="shared" si="8"/>
        <v>7.5</v>
      </c>
      <c r="E72" s="43"/>
      <c r="F72" s="43">
        <f t="shared" si="9"/>
        <v>193.7004</v>
      </c>
      <c r="G72" s="43">
        <f t="shared" si="10"/>
        <v>195.9864</v>
      </c>
      <c r="H72" s="43">
        <f t="shared" si="11"/>
        <v>2.2860000000000014</v>
      </c>
      <c r="I72" s="43">
        <v>8.07</v>
      </c>
      <c r="J72" s="43">
        <v>17.75</v>
      </c>
      <c r="K72" s="43">
        <v>0.68</v>
      </c>
      <c r="L72" s="1">
        <v>39.9</v>
      </c>
      <c r="M72" s="1">
        <f t="shared" si="12"/>
        <v>299.25</v>
      </c>
      <c r="N72" s="43">
        <v>1.2</v>
      </c>
      <c r="O72" s="43">
        <v>13.95</v>
      </c>
      <c r="P72" s="43">
        <v>0.17</v>
      </c>
      <c r="Q72" s="43">
        <v>0.01</v>
      </c>
      <c r="R72" s="43">
        <v>0.12</v>
      </c>
      <c r="S72" s="4">
        <v>21.4</v>
      </c>
      <c r="T72" s="3">
        <f t="shared" si="13"/>
        <v>160.5</v>
      </c>
      <c r="U72" s="43">
        <v>0.34</v>
      </c>
      <c r="V72" s="43">
        <v>0.03</v>
      </c>
      <c r="W72" s="43" t="s">
        <v>47</v>
      </c>
      <c r="X72" s="43" t="s">
        <v>47</v>
      </c>
      <c r="Y72" s="43">
        <v>0.9</v>
      </c>
      <c r="Z72" s="43">
        <v>96.5</v>
      </c>
      <c r="AA72" s="43">
        <v>1.8</v>
      </c>
      <c r="AB72" s="43">
        <v>15</v>
      </c>
      <c r="AC72" s="43" t="s">
        <v>39</v>
      </c>
      <c r="AD72" s="43">
        <v>188</v>
      </c>
      <c r="AE72" s="13">
        <v>3430</v>
      </c>
      <c r="AF72" s="13">
        <f t="shared" si="14"/>
        <v>25725</v>
      </c>
      <c r="AG72" s="43" t="s">
        <v>58</v>
      </c>
      <c r="AH72" s="10">
        <v>748</v>
      </c>
      <c r="AI72" s="10">
        <f t="shared" si="15"/>
        <v>5610</v>
      </c>
      <c r="AJ72" s="43" t="s">
        <v>48</v>
      </c>
      <c r="AK72" s="43">
        <v>202</v>
      </c>
    </row>
    <row r="73" spans="1:37">
      <c r="A73" s="43" t="s">
        <v>114</v>
      </c>
      <c r="B73" s="18">
        <v>643</v>
      </c>
      <c r="C73" s="18">
        <v>648</v>
      </c>
      <c r="D73" s="43">
        <f t="shared" si="8"/>
        <v>5</v>
      </c>
      <c r="E73" s="43"/>
      <c r="F73" s="43">
        <f t="shared" si="9"/>
        <v>195.9864</v>
      </c>
      <c r="G73" s="43">
        <f t="shared" si="10"/>
        <v>197.5104</v>
      </c>
      <c r="H73" s="43">
        <f t="shared" si="11"/>
        <v>1.5240000000000009</v>
      </c>
      <c r="I73" s="43">
        <v>6.17</v>
      </c>
      <c r="J73" s="43">
        <v>15.2</v>
      </c>
      <c r="K73" s="43">
        <v>0.86</v>
      </c>
      <c r="L73" s="1">
        <v>39.9</v>
      </c>
      <c r="M73" s="1">
        <f t="shared" si="12"/>
        <v>199.5</v>
      </c>
      <c r="N73" s="43">
        <v>1.1100000000000001</v>
      </c>
      <c r="O73" s="43">
        <v>12.7</v>
      </c>
      <c r="P73" s="43">
        <v>0.08</v>
      </c>
      <c r="Q73" s="43">
        <v>0.01</v>
      </c>
      <c r="R73" s="43">
        <v>0.13</v>
      </c>
      <c r="S73" s="4">
        <v>23.7</v>
      </c>
      <c r="T73" s="3">
        <f t="shared" si="13"/>
        <v>118.5</v>
      </c>
      <c r="U73" s="43">
        <v>0.32</v>
      </c>
      <c r="V73" s="43">
        <v>0.05</v>
      </c>
      <c r="W73" s="43" t="s">
        <v>47</v>
      </c>
      <c r="X73" s="43" t="s">
        <v>47</v>
      </c>
      <c r="Y73" s="43">
        <v>1.39</v>
      </c>
      <c r="Z73" s="43">
        <v>95.5</v>
      </c>
      <c r="AA73" s="43">
        <v>2.2999999999999998</v>
      </c>
      <c r="AB73" s="43">
        <v>17</v>
      </c>
      <c r="AC73" s="43" t="s">
        <v>39</v>
      </c>
      <c r="AD73" s="43">
        <v>183</v>
      </c>
      <c r="AE73" s="13">
        <v>3480</v>
      </c>
      <c r="AF73" s="13">
        <f t="shared" si="14"/>
        <v>17400</v>
      </c>
      <c r="AG73" s="43" t="s">
        <v>58</v>
      </c>
      <c r="AH73" s="10">
        <v>709</v>
      </c>
      <c r="AI73" s="10">
        <f t="shared" si="15"/>
        <v>3545</v>
      </c>
      <c r="AJ73" s="43">
        <v>2</v>
      </c>
      <c r="AK73" s="43">
        <v>205</v>
      </c>
    </row>
    <row r="74" spans="1:37">
      <c r="A74" s="43" t="s">
        <v>115</v>
      </c>
      <c r="B74" s="18">
        <v>648</v>
      </c>
      <c r="C74" s="18">
        <v>655.5</v>
      </c>
      <c r="D74" s="43">
        <f t="shared" si="8"/>
        <v>7.5</v>
      </c>
      <c r="E74" s="43"/>
      <c r="F74" s="43">
        <f t="shared" si="9"/>
        <v>197.5104</v>
      </c>
      <c r="G74" s="43">
        <f t="shared" si="10"/>
        <v>199.79640000000001</v>
      </c>
      <c r="H74" s="43">
        <f t="shared" si="11"/>
        <v>2.2860000000000014</v>
      </c>
      <c r="I74" s="43">
        <v>7.72</v>
      </c>
      <c r="J74" s="43">
        <v>17.350000000000001</v>
      </c>
      <c r="K74" s="43">
        <v>0.75</v>
      </c>
      <c r="L74" s="1">
        <v>39.6</v>
      </c>
      <c r="M74" s="1">
        <f t="shared" si="12"/>
        <v>297</v>
      </c>
      <c r="N74" s="43">
        <v>1.58</v>
      </c>
      <c r="O74" s="43">
        <v>14.35</v>
      </c>
      <c r="P74" s="43">
        <v>0.01</v>
      </c>
      <c r="Q74" s="43" t="s">
        <v>47</v>
      </c>
      <c r="R74" s="43">
        <v>0.13</v>
      </c>
      <c r="S74" s="4">
        <v>22.2</v>
      </c>
      <c r="T74" s="3">
        <f t="shared" si="13"/>
        <v>166.5</v>
      </c>
      <c r="U74" s="43">
        <v>0.36</v>
      </c>
      <c r="V74" s="43">
        <v>0.05</v>
      </c>
      <c r="W74" s="43" t="s">
        <v>47</v>
      </c>
      <c r="X74" s="43" t="s">
        <v>47</v>
      </c>
      <c r="Y74" s="43">
        <v>0.7</v>
      </c>
      <c r="Z74" s="43">
        <v>97.1</v>
      </c>
      <c r="AA74" s="43">
        <v>1.9</v>
      </c>
      <c r="AB74" s="43">
        <v>16</v>
      </c>
      <c r="AC74" s="43" t="s">
        <v>39</v>
      </c>
      <c r="AD74" s="43">
        <v>184</v>
      </c>
      <c r="AE74" s="13">
        <v>3110</v>
      </c>
      <c r="AF74" s="13">
        <f t="shared" si="14"/>
        <v>23325</v>
      </c>
      <c r="AG74" s="43" t="s">
        <v>58</v>
      </c>
      <c r="AH74" s="10">
        <v>730</v>
      </c>
      <c r="AI74" s="10">
        <f t="shared" si="15"/>
        <v>5475</v>
      </c>
      <c r="AJ74" s="43" t="s">
        <v>48</v>
      </c>
      <c r="AK74" s="43">
        <v>204</v>
      </c>
    </row>
    <row r="75" spans="1:37">
      <c r="A75" s="43" t="s">
        <v>116</v>
      </c>
      <c r="B75" s="18">
        <v>655.5</v>
      </c>
      <c r="C75" s="18">
        <v>661</v>
      </c>
      <c r="D75" s="43">
        <f t="shared" si="8"/>
        <v>5.5</v>
      </c>
      <c r="E75" s="43"/>
      <c r="F75" s="43">
        <f t="shared" si="9"/>
        <v>199.79640000000001</v>
      </c>
      <c r="G75" s="43">
        <f t="shared" si="10"/>
        <v>201.47280000000001</v>
      </c>
      <c r="H75" s="43">
        <f t="shared" si="11"/>
        <v>1.676400000000001</v>
      </c>
      <c r="I75" s="43">
        <v>6.96</v>
      </c>
      <c r="J75" s="43">
        <v>20.100000000000001</v>
      </c>
      <c r="K75" s="43">
        <v>1.51</v>
      </c>
      <c r="L75" s="1">
        <v>37.200000000000003</v>
      </c>
      <c r="M75" s="1">
        <f t="shared" si="12"/>
        <v>204.60000000000002</v>
      </c>
      <c r="N75" s="43">
        <v>3.12</v>
      </c>
      <c r="O75" s="43">
        <v>13.05</v>
      </c>
      <c r="P75" s="43">
        <v>0.11</v>
      </c>
      <c r="Q75" s="43">
        <v>0.05</v>
      </c>
      <c r="R75" s="43">
        <v>0.12</v>
      </c>
      <c r="S75" s="4">
        <v>21.7</v>
      </c>
      <c r="T75" s="3">
        <f t="shared" si="13"/>
        <v>119.35</v>
      </c>
      <c r="U75" s="43">
        <v>0.33</v>
      </c>
      <c r="V75" s="43">
        <v>0.05</v>
      </c>
      <c r="W75" s="43" t="s">
        <v>47</v>
      </c>
      <c r="X75" s="43" t="s">
        <v>47</v>
      </c>
      <c r="Y75" s="43">
        <v>1.3</v>
      </c>
      <c r="Z75" s="43">
        <v>98.6</v>
      </c>
      <c r="AA75" s="43">
        <v>1.1000000000000001</v>
      </c>
      <c r="AB75" s="43">
        <v>11</v>
      </c>
      <c r="AC75" s="43" t="s">
        <v>39</v>
      </c>
      <c r="AD75" s="43">
        <v>164</v>
      </c>
      <c r="AE75" s="13">
        <v>1965</v>
      </c>
      <c r="AF75" s="13">
        <f t="shared" si="14"/>
        <v>10807.5</v>
      </c>
      <c r="AG75" s="43" t="s">
        <v>58</v>
      </c>
      <c r="AH75" s="10">
        <v>578</v>
      </c>
      <c r="AI75" s="10">
        <f t="shared" si="15"/>
        <v>3179</v>
      </c>
      <c r="AJ75" s="43" t="s">
        <v>48</v>
      </c>
      <c r="AK75" s="43">
        <v>191</v>
      </c>
    </row>
    <row r="76" spans="1:37">
      <c r="A76" s="43" t="s">
        <v>117</v>
      </c>
      <c r="B76" s="18">
        <v>661</v>
      </c>
      <c r="C76" s="18">
        <v>668</v>
      </c>
      <c r="D76" s="43">
        <f t="shared" si="8"/>
        <v>7</v>
      </c>
      <c r="E76" s="43"/>
      <c r="F76" s="43">
        <f t="shared" si="9"/>
        <v>201.47280000000001</v>
      </c>
      <c r="G76" s="43">
        <f t="shared" si="10"/>
        <v>203.60640000000001</v>
      </c>
      <c r="H76" s="43">
        <f t="shared" si="11"/>
        <v>2.1336000000000013</v>
      </c>
      <c r="I76" s="43">
        <v>5.97</v>
      </c>
      <c r="J76" s="43">
        <v>27.9</v>
      </c>
      <c r="K76" s="43">
        <v>2.29</v>
      </c>
      <c r="L76" s="1">
        <v>30.6</v>
      </c>
      <c r="M76" s="1">
        <f t="shared" si="12"/>
        <v>214.20000000000002</v>
      </c>
      <c r="N76" s="43">
        <v>7.65</v>
      </c>
      <c r="O76" s="43">
        <v>12.65</v>
      </c>
      <c r="P76" s="43">
        <v>0.22</v>
      </c>
      <c r="Q76" s="43">
        <v>0.06</v>
      </c>
      <c r="R76" s="43">
        <v>0.1</v>
      </c>
      <c r="S76" s="4">
        <v>16.850000000000001</v>
      </c>
      <c r="T76" s="3">
        <f t="shared" si="13"/>
        <v>117.95000000000002</v>
      </c>
      <c r="U76" s="43">
        <v>0.28999999999999998</v>
      </c>
      <c r="V76" s="43">
        <v>7.0000000000000007E-2</v>
      </c>
      <c r="W76" s="43" t="s">
        <v>47</v>
      </c>
      <c r="X76" s="43" t="s">
        <v>47</v>
      </c>
      <c r="Y76" s="43">
        <v>0.4</v>
      </c>
      <c r="Z76" s="43">
        <v>99.1</v>
      </c>
      <c r="AA76" s="43">
        <v>0.9</v>
      </c>
      <c r="AB76" s="43">
        <v>16</v>
      </c>
      <c r="AC76" s="43" t="s">
        <v>39</v>
      </c>
      <c r="AD76" s="43">
        <v>127</v>
      </c>
      <c r="AE76" s="13">
        <v>1785</v>
      </c>
      <c r="AF76" s="13">
        <f t="shared" si="14"/>
        <v>12495</v>
      </c>
      <c r="AG76" s="43" t="s">
        <v>58</v>
      </c>
      <c r="AH76" s="10">
        <v>451</v>
      </c>
      <c r="AI76" s="10">
        <f t="shared" si="15"/>
        <v>3157</v>
      </c>
      <c r="AJ76" s="43" t="s">
        <v>48</v>
      </c>
      <c r="AK76" s="43">
        <v>173</v>
      </c>
    </row>
    <row r="77" spans="1:37">
      <c r="A77" s="43" t="s">
        <v>118</v>
      </c>
      <c r="B77" s="18">
        <v>668</v>
      </c>
      <c r="C77" s="18">
        <v>674.5</v>
      </c>
      <c r="D77" s="43">
        <f t="shared" si="8"/>
        <v>6.5</v>
      </c>
      <c r="E77" s="43"/>
      <c r="F77" s="43">
        <f t="shared" si="9"/>
        <v>203.60640000000001</v>
      </c>
      <c r="G77" s="43">
        <f t="shared" si="10"/>
        <v>205.58760000000001</v>
      </c>
      <c r="H77" s="43">
        <f t="shared" si="11"/>
        <v>1.9812000000000012</v>
      </c>
      <c r="I77" s="43">
        <v>7.59</v>
      </c>
      <c r="J77" s="43">
        <v>19.100000000000001</v>
      </c>
      <c r="K77" s="43">
        <v>1.1599999999999999</v>
      </c>
      <c r="L77" s="1">
        <v>39</v>
      </c>
      <c r="M77" s="1">
        <f t="shared" si="12"/>
        <v>253.5</v>
      </c>
      <c r="N77" s="43">
        <v>1.38</v>
      </c>
      <c r="O77" s="43">
        <v>14.55</v>
      </c>
      <c r="P77" s="43">
        <v>0.05</v>
      </c>
      <c r="Q77" s="43">
        <v>0.02</v>
      </c>
      <c r="R77" s="43">
        <v>0.12</v>
      </c>
      <c r="S77" s="4">
        <v>20.399999999999999</v>
      </c>
      <c r="T77" s="3">
        <f t="shared" si="13"/>
        <v>132.6</v>
      </c>
      <c r="U77" s="43">
        <v>0.34</v>
      </c>
      <c r="V77" s="43">
        <v>0.03</v>
      </c>
      <c r="W77" s="43" t="s">
        <v>47</v>
      </c>
      <c r="X77" s="43" t="s">
        <v>47</v>
      </c>
      <c r="Y77" s="43">
        <v>1.29</v>
      </c>
      <c r="Z77" s="43">
        <v>97.4</v>
      </c>
      <c r="AA77" s="43">
        <v>1.5</v>
      </c>
      <c r="AB77" s="43">
        <v>13</v>
      </c>
      <c r="AC77" s="43" t="s">
        <v>39</v>
      </c>
      <c r="AD77" s="43">
        <v>184</v>
      </c>
      <c r="AE77" s="13">
        <v>2580</v>
      </c>
      <c r="AF77" s="13">
        <f t="shared" si="14"/>
        <v>16770</v>
      </c>
      <c r="AG77" s="43" t="s">
        <v>58</v>
      </c>
      <c r="AH77" s="10">
        <v>686</v>
      </c>
      <c r="AI77" s="10">
        <f t="shared" si="15"/>
        <v>4459</v>
      </c>
      <c r="AJ77" s="43" t="s">
        <v>48</v>
      </c>
      <c r="AK77" s="43">
        <v>205</v>
      </c>
    </row>
    <row r="78" spans="1:37">
      <c r="A78" s="43" t="s">
        <v>119</v>
      </c>
      <c r="B78" s="18">
        <v>674.5</v>
      </c>
      <c r="C78" s="18">
        <v>680.5</v>
      </c>
      <c r="D78" s="43">
        <f t="shared" si="8"/>
        <v>6</v>
      </c>
      <c r="E78" s="43"/>
      <c r="F78" s="43">
        <f t="shared" si="9"/>
        <v>205.58760000000001</v>
      </c>
      <c r="G78" s="43">
        <f t="shared" si="10"/>
        <v>207.41640000000001</v>
      </c>
      <c r="H78" s="43">
        <f t="shared" si="11"/>
        <v>1.8288000000000011</v>
      </c>
      <c r="I78" s="43">
        <v>7.36</v>
      </c>
      <c r="J78" s="43">
        <v>21.2</v>
      </c>
      <c r="K78" s="43">
        <v>1.22</v>
      </c>
      <c r="L78" s="1">
        <v>38.5</v>
      </c>
      <c r="M78" s="1">
        <f t="shared" si="12"/>
        <v>231</v>
      </c>
      <c r="N78" s="43">
        <v>1.94</v>
      </c>
      <c r="O78" s="43">
        <v>15.7</v>
      </c>
      <c r="P78" s="43">
        <v>0.06</v>
      </c>
      <c r="Q78" s="43">
        <v>0.04</v>
      </c>
      <c r="R78" s="43">
        <v>0.12</v>
      </c>
      <c r="S78" s="4">
        <v>18.5</v>
      </c>
      <c r="T78" s="3">
        <f t="shared" si="13"/>
        <v>111</v>
      </c>
      <c r="U78" s="43">
        <v>0.34</v>
      </c>
      <c r="V78" s="43">
        <v>0.01</v>
      </c>
      <c r="W78" s="43" t="s">
        <v>47</v>
      </c>
      <c r="X78" s="43" t="s">
        <v>47</v>
      </c>
      <c r="Y78" s="43">
        <v>0.1</v>
      </c>
      <c r="Z78" s="43">
        <v>97.7</v>
      </c>
      <c r="AA78" s="43">
        <v>0.7</v>
      </c>
      <c r="AB78" s="43">
        <v>11</v>
      </c>
      <c r="AC78" s="43" t="s">
        <v>39</v>
      </c>
      <c r="AD78" s="43">
        <v>182</v>
      </c>
      <c r="AE78" s="13">
        <v>1995</v>
      </c>
      <c r="AF78" s="13">
        <f t="shared" si="14"/>
        <v>11970</v>
      </c>
      <c r="AG78" s="43" t="s">
        <v>58</v>
      </c>
      <c r="AH78" s="10">
        <v>672</v>
      </c>
      <c r="AI78" s="10">
        <f t="shared" si="15"/>
        <v>4032</v>
      </c>
      <c r="AJ78" s="43" t="s">
        <v>48</v>
      </c>
      <c r="AK78" s="43">
        <v>202</v>
      </c>
    </row>
    <row r="79" spans="1:37">
      <c r="A79" s="43" t="s">
        <v>120</v>
      </c>
      <c r="B79" s="18">
        <v>680.5</v>
      </c>
      <c r="C79" s="18">
        <v>689</v>
      </c>
      <c r="D79" s="43">
        <f t="shared" si="8"/>
        <v>8.5</v>
      </c>
      <c r="E79" s="43"/>
      <c r="F79" s="43">
        <f t="shared" si="9"/>
        <v>207.41640000000001</v>
      </c>
      <c r="G79" s="43">
        <f t="shared" si="10"/>
        <v>210.00720000000001</v>
      </c>
      <c r="H79" s="43">
        <f t="shared" si="11"/>
        <v>2.5908000000000015</v>
      </c>
      <c r="I79" s="43">
        <v>8.9700000000000006</v>
      </c>
      <c r="J79" s="43">
        <v>19.399999999999999</v>
      </c>
      <c r="K79" s="43">
        <v>2.93</v>
      </c>
      <c r="L79" s="1">
        <v>38.4</v>
      </c>
      <c r="M79" s="1">
        <f t="shared" si="12"/>
        <v>326.39999999999998</v>
      </c>
      <c r="N79" s="43">
        <v>1.71</v>
      </c>
      <c r="O79" s="43">
        <v>13.8</v>
      </c>
      <c r="P79" s="43">
        <v>0.18</v>
      </c>
      <c r="Q79" s="43">
        <v>0.02</v>
      </c>
      <c r="R79" s="43">
        <v>0.16</v>
      </c>
      <c r="S79" s="4">
        <v>18.95</v>
      </c>
      <c r="T79" s="3">
        <f t="shared" si="13"/>
        <v>161.07499999999999</v>
      </c>
      <c r="U79" s="43">
        <v>0.32</v>
      </c>
      <c r="V79" s="43">
        <v>0.02</v>
      </c>
      <c r="W79" s="43">
        <v>0.01</v>
      </c>
      <c r="X79" s="43" t="s">
        <v>47</v>
      </c>
      <c r="Y79" s="43">
        <v>-0.5</v>
      </c>
      <c r="Z79" s="43">
        <v>95.4</v>
      </c>
      <c r="AA79" s="43">
        <v>1.2</v>
      </c>
      <c r="AB79" s="43">
        <v>23</v>
      </c>
      <c r="AC79" s="43" t="s">
        <v>39</v>
      </c>
      <c r="AD79" s="43">
        <v>180</v>
      </c>
      <c r="AE79" s="13">
        <v>2550</v>
      </c>
      <c r="AF79" s="13">
        <f t="shared" si="14"/>
        <v>21675</v>
      </c>
      <c r="AG79" s="43" t="s">
        <v>58</v>
      </c>
      <c r="AH79" s="10">
        <v>693</v>
      </c>
      <c r="AI79" s="10">
        <f t="shared" si="15"/>
        <v>5890.5</v>
      </c>
      <c r="AJ79" s="43">
        <v>2</v>
      </c>
      <c r="AK79" s="43">
        <v>218</v>
      </c>
    </row>
    <row r="80" spans="1:37">
      <c r="A80" s="43" t="s">
        <v>121</v>
      </c>
      <c r="B80" s="18">
        <v>689</v>
      </c>
      <c r="C80" s="18">
        <v>696.5</v>
      </c>
      <c r="D80" s="43">
        <f t="shared" si="8"/>
        <v>7.5</v>
      </c>
      <c r="E80" s="43"/>
      <c r="F80" s="43">
        <f t="shared" si="9"/>
        <v>210.00720000000001</v>
      </c>
      <c r="G80" s="43">
        <f t="shared" si="10"/>
        <v>212.29320000000001</v>
      </c>
      <c r="H80" s="43">
        <f t="shared" si="11"/>
        <v>2.2860000000000014</v>
      </c>
      <c r="I80" s="43">
        <v>7.57</v>
      </c>
      <c r="J80" s="43">
        <v>15.2</v>
      </c>
      <c r="K80" s="43">
        <v>2.6</v>
      </c>
      <c r="L80" s="1">
        <v>40.4</v>
      </c>
      <c r="M80" s="1">
        <f t="shared" si="12"/>
        <v>303</v>
      </c>
      <c r="N80" s="43">
        <v>1.46</v>
      </c>
      <c r="O80" s="43">
        <v>11.6</v>
      </c>
      <c r="P80" s="43">
        <v>0.13</v>
      </c>
      <c r="Q80" s="43">
        <v>0.03</v>
      </c>
      <c r="R80" s="43">
        <v>0.19</v>
      </c>
      <c r="S80" s="4">
        <v>25.1</v>
      </c>
      <c r="T80" s="3">
        <f t="shared" si="13"/>
        <v>188.25</v>
      </c>
      <c r="U80" s="43">
        <v>0.34</v>
      </c>
      <c r="V80" s="43" t="s">
        <v>47</v>
      </c>
      <c r="W80" s="43" t="s">
        <v>47</v>
      </c>
      <c r="X80" s="43" t="s">
        <v>47</v>
      </c>
      <c r="Y80" s="43">
        <v>-0.2</v>
      </c>
      <c r="Z80" s="43">
        <v>96.9</v>
      </c>
      <c r="AA80" s="43">
        <v>1.7</v>
      </c>
      <c r="AB80" s="43">
        <v>9</v>
      </c>
      <c r="AC80" s="43" t="s">
        <v>39</v>
      </c>
      <c r="AD80" s="43">
        <v>181</v>
      </c>
      <c r="AE80" s="13">
        <v>2290</v>
      </c>
      <c r="AF80" s="13">
        <f t="shared" si="14"/>
        <v>17175</v>
      </c>
      <c r="AG80" s="43" t="s">
        <v>58</v>
      </c>
      <c r="AH80" s="10">
        <v>614</v>
      </c>
      <c r="AI80" s="10">
        <f t="shared" si="15"/>
        <v>4605</v>
      </c>
      <c r="AJ80" s="43" t="s">
        <v>48</v>
      </c>
      <c r="AK80" s="43">
        <v>220</v>
      </c>
    </row>
    <row r="81" spans="1:37">
      <c r="A81" s="43" t="s">
        <v>122</v>
      </c>
      <c r="B81" s="18">
        <v>696.5</v>
      </c>
      <c r="C81" s="18">
        <v>703</v>
      </c>
      <c r="D81" s="43">
        <f t="shared" si="8"/>
        <v>6.5</v>
      </c>
      <c r="E81" s="43"/>
      <c r="F81" s="43">
        <f t="shared" si="9"/>
        <v>212.29320000000001</v>
      </c>
      <c r="G81" s="43">
        <f t="shared" si="10"/>
        <v>214.27440000000001</v>
      </c>
      <c r="H81" s="43">
        <f t="shared" si="11"/>
        <v>1.9812000000000012</v>
      </c>
      <c r="I81" s="43">
        <v>8.2200000000000006</v>
      </c>
      <c r="J81" s="43">
        <v>10.199999999999999</v>
      </c>
      <c r="K81" s="43">
        <v>1</v>
      </c>
      <c r="L81" s="1">
        <v>42</v>
      </c>
      <c r="M81" s="1">
        <f t="shared" si="12"/>
        <v>273</v>
      </c>
      <c r="N81" s="43">
        <v>1.85</v>
      </c>
      <c r="O81" s="43">
        <v>8.84</v>
      </c>
      <c r="P81" s="43">
        <v>0.01</v>
      </c>
      <c r="Q81" s="43" t="s">
        <v>47</v>
      </c>
      <c r="R81" s="43">
        <v>0.2</v>
      </c>
      <c r="S81" s="4">
        <v>31.9</v>
      </c>
      <c r="T81" s="3">
        <f t="shared" si="13"/>
        <v>207.35</v>
      </c>
      <c r="U81" s="43">
        <v>0.35</v>
      </c>
      <c r="V81" s="43">
        <v>0.03</v>
      </c>
      <c r="W81" s="43" t="s">
        <v>47</v>
      </c>
      <c r="X81" s="43" t="s">
        <v>47</v>
      </c>
      <c r="Y81" s="43">
        <v>-0.3</v>
      </c>
      <c r="Z81" s="43">
        <v>96.1</v>
      </c>
      <c r="AA81" s="43">
        <v>1.3</v>
      </c>
      <c r="AB81" s="43">
        <v>21</v>
      </c>
      <c r="AC81" s="43" t="s">
        <v>39</v>
      </c>
      <c r="AD81" s="43">
        <v>176</v>
      </c>
      <c r="AE81" s="13">
        <v>2110</v>
      </c>
      <c r="AF81" s="13">
        <f t="shared" si="14"/>
        <v>13715</v>
      </c>
      <c r="AG81" s="43" t="s">
        <v>58</v>
      </c>
      <c r="AH81" s="10">
        <v>513</v>
      </c>
      <c r="AI81" s="10">
        <f t="shared" si="15"/>
        <v>3334.5</v>
      </c>
      <c r="AJ81" s="43" t="s">
        <v>48</v>
      </c>
      <c r="AK81" s="43">
        <v>205</v>
      </c>
    </row>
    <row r="82" spans="1:37">
      <c r="A82" s="43" t="s">
        <v>123</v>
      </c>
      <c r="B82" s="18">
        <v>703</v>
      </c>
      <c r="C82" s="18">
        <v>709</v>
      </c>
      <c r="D82" s="43">
        <f t="shared" si="8"/>
        <v>6</v>
      </c>
      <c r="E82" s="43"/>
      <c r="F82" s="43">
        <f t="shared" si="9"/>
        <v>214.27440000000001</v>
      </c>
      <c r="G82" s="43">
        <f t="shared" si="10"/>
        <v>216.10320000000002</v>
      </c>
      <c r="H82" s="43">
        <f t="shared" si="11"/>
        <v>1.8288000000000011</v>
      </c>
      <c r="I82" s="43">
        <v>7.33</v>
      </c>
      <c r="J82" s="43">
        <v>8.48</v>
      </c>
      <c r="K82" s="43">
        <v>0.93</v>
      </c>
      <c r="L82" s="1">
        <v>43.2</v>
      </c>
      <c r="M82" s="1">
        <f t="shared" si="12"/>
        <v>259.20000000000005</v>
      </c>
      <c r="N82" s="43">
        <v>1.1599999999999999</v>
      </c>
      <c r="O82" s="43">
        <v>8.61</v>
      </c>
      <c r="P82" s="43" t="s">
        <v>47</v>
      </c>
      <c r="Q82" s="43">
        <v>0.05</v>
      </c>
      <c r="R82" s="43">
        <v>0.22</v>
      </c>
      <c r="S82" s="4">
        <v>34.200000000000003</v>
      </c>
      <c r="T82" s="3">
        <f t="shared" si="13"/>
        <v>205.20000000000002</v>
      </c>
      <c r="U82" s="43">
        <v>0.35</v>
      </c>
      <c r="V82" s="43">
        <v>0.01</v>
      </c>
      <c r="W82" s="43" t="s">
        <v>47</v>
      </c>
      <c r="X82" s="43" t="s">
        <v>47</v>
      </c>
      <c r="Y82" s="43">
        <v>0.69</v>
      </c>
      <c r="Z82" s="43">
        <v>97.9</v>
      </c>
      <c r="AA82" s="43">
        <v>1.3</v>
      </c>
      <c r="AB82" s="43">
        <v>17</v>
      </c>
      <c r="AC82" s="43" t="s">
        <v>39</v>
      </c>
      <c r="AD82" s="43">
        <v>178</v>
      </c>
      <c r="AE82" s="13">
        <v>1675</v>
      </c>
      <c r="AF82" s="13">
        <f t="shared" si="14"/>
        <v>10050</v>
      </c>
      <c r="AG82" s="43" t="s">
        <v>58</v>
      </c>
      <c r="AH82" s="10">
        <v>532</v>
      </c>
      <c r="AI82" s="10">
        <f t="shared" si="15"/>
        <v>3192</v>
      </c>
      <c r="AJ82" s="43" t="s">
        <v>48</v>
      </c>
      <c r="AK82" s="43">
        <v>201</v>
      </c>
    </row>
    <row r="83" spans="1:37">
      <c r="A83" s="43" t="s">
        <v>124</v>
      </c>
      <c r="B83" s="18">
        <v>709</v>
      </c>
      <c r="C83" s="18">
        <v>715.5</v>
      </c>
      <c r="D83" s="43">
        <f t="shared" si="8"/>
        <v>6.5</v>
      </c>
      <c r="E83" s="43"/>
      <c r="F83" s="43">
        <f t="shared" si="9"/>
        <v>216.10320000000002</v>
      </c>
      <c r="G83" s="43">
        <f t="shared" si="10"/>
        <v>218.08440000000002</v>
      </c>
      <c r="H83" s="43">
        <f t="shared" si="11"/>
        <v>1.9812000000000012</v>
      </c>
      <c r="I83" s="43">
        <v>7.28</v>
      </c>
      <c r="J83" s="43">
        <v>12.65</v>
      </c>
      <c r="K83" s="43">
        <v>0.69</v>
      </c>
      <c r="L83" s="1">
        <v>42.5</v>
      </c>
      <c r="M83" s="1">
        <f t="shared" si="12"/>
        <v>276.25</v>
      </c>
      <c r="N83" s="43">
        <v>1.08</v>
      </c>
      <c r="O83" s="43">
        <v>11.45</v>
      </c>
      <c r="P83" s="43" t="s">
        <v>47</v>
      </c>
      <c r="Q83" s="43">
        <v>0.02</v>
      </c>
      <c r="R83" s="43">
        <v>0.19</v>
      </c>
      <c r="S83" s="4">
        <v>29.3</v>
      </c>
      <c r="T83" s="3">
        <f t="shared" si="13"/>
        <v>190.45000000000002</v>
      </c>
      <c r="U83" s="43">
        <v>0.36</v>
      </c>
      <c r="V83" s="43">
        <v>0.1</v>
      </c>
      <c r="W83" s="43" t="s">
        <v>47</v>
      </c>
      <c r="X83" s="43" t="s">
        <v>47</v>
      </c>
      <c r="Y83" s="43">
        <v>0.3</v>
      </c>
      <c r="Z83" s="43">
        <v>98.6</v>
      </c>
      <c r="AA83" s="43">
        <v>0.9</v>
      </c>
      <c r="AB83" s="43">
        <v>16</v>
      </c>
      <c r="AC83" s="43" t="s">
        <v>39</v>
      </c>
      <c r="AD83" s="43">
        <v>180</v>
      </c>
      <c r="AE83" s="13">
        <v>758</v>
      </c>
      <c r="AF83" s="13">
        <f t="shared" si="14"/>
        <v>4927</v>
      </c>
      <c r="AG83" s="43" t="s">
        <v>58</v>
      </c>
      <c r="AH83" s="10">
        <v>524</v>
      </c>
      <c r="AI83" s="10">
        <f t="shared" si="15"/>
        <v>3406</v>
      </c>
      <c r="AJ83" s="43" t="s">
        <v>48</v>
      </c>
      <c r="AK83" s="43">
        <v>208</v>
      </c>
    </row>
    <row r="84" spans="1:37">
      <c r="A84" s="43" t="s">
        <v>125</v>
      </c>
      <c r="B84" s="18">
        <v>715.5</v>
      </c>
      <c r="C84" s="18">
        <v>721.5</v>
      </c>
      <c r="D84" s="43">
        <f t="shared" si="8"/>
        <v>6</v>
      </c>
      <c r="E84" s="43"/>
      <c r="F84" s="43">
        <f t="shared" si="9"/>
        <v>218.08440000000002</v>
      </c>
      <c r="G84" s="43">
        <f t="shared" si="10"/>
        <v>219.91320000000002</v>
      </c>
      <c r="H84" s="43">
        <f t="shared" si="11"/>
        <v>1.8288000000000011</v>
      </c>
      <c r="I84" s="43">
        <v>3.49</v>
      </c>
      <c r="J84" s="43">
        <v>11.4</v>
      </c>
      <c r="K84" s="43">
        <v>0.79</v>
      </c>
      <c r="L84" s="1">
        <v>43.2</v>
      </c>
      <c r="M84" s="1">
        <f t="shared" si="12"/>
        <v>259.20000000000005</v>
      </c>
      <c r="N84" s="43">
        <v>0.8</v>
      </c>
      <c r="O84" s="43">
        <v>10.6</v>
      </c>
      <c r="P84" s="43" t="s">
        <v>47</v>
      </c>
      <c r="Q84" s="43">
        <v>0.01</v>
      </c>
      <c r="R84" s="43">
        <v>0.21</v>
      </c>
      <c r="S84" s="4">
        <v>30.4</v>
      </c>
      <c r="T84" s="3">
        <f t="shared" si="13"/>
        <v>182.39999999999998</v>
      </c>
      <c r="U84" s="43">
        <v>0.35</v>
      </c>
      <c r="V84" s="43">
        <v>0.02</v>
      </c>
      <c r="W84" s="43" t="s">
        <v>47</v>
      </c>
      <c r="X84" s="43" t="s">
        <v>47</v>
      </c>
      <c r="Y84" s="43">
        <v>0.8</v>
      </c>
      <c r="Z84" s="43">
        <v>98.6</v>
      </c>
      <c r="AA84" s="43">
        <v>1</v>
      </c>
      <c r="AB84" s="43">
        <v>12</v>
      </c>
      <c r="AC84" s="43" t="s">
        <v>39</v>
      </c>
      <c r="AD84" s="43">
        <v>181</v>
      </c>
      <c r="AE84" s="13">
        <v>625</v>
      </c>
      <c r="AF84" s="13">
        <f t="shared" si="14"/>
        <v>3750</v>
      </c>
      <c r="AG84" s="43" t="s">
        <v>58</v>
      </c>
      <c r="AH84" s="10">
        <v>527</v>
      </c>
      <c r="AI84" s="10">
        <f t="shared" si="15"/>
        <v>3162</v>
      </c>
      <c r="AJ84" s="43" t="s">
        <v>48</v>
      </c>
      <c r="AK84" s="43">
        <v>220</v>
      </c>
    </row>
    <row r="85" spans="1:37">
      <c r="A85" s="43" t="s">
        <v>126</v>
      </c>
      <c r="B85" s="18">
        <v>721.5</v>
      </c>
      <c r="C85" s="18">
        <v>728.5</v>
      </c>
      <c r="D85" s="43">
        <f t="shared" si="8"/>
        <v>7</v>
      </c>
      <c r="E85" s="43"/>
      <c r="F85" s="43">
        <f t="shared" si="9"/>
        <v>219.91320000000002</v>
      </c>
      <c r="G85" s="43">
        <f t="shared" si="10"/>
        <v>222.04680000000002</v>
      </c>
      <c r="H85" s="43">
        <f t="shared" si="11"/>
        <v>2.1336000000000013</v>
      </c>
      <c r="I85" s="43">
        <v>7.47</v>
      </c>
      <c r="J85" s="43">
        <v>13.65</v>
      </c>
      <c r="K85" s="43">
        <v>0.65</v>
      </c>
      <c r="L85" s="1">
        <v>41.5</v>
      </c>
      <c r="M85" s="1">
        <f t="shared" si="12"/>
        <v>290.5</v>
      </c>
      <c r="N85" s="43">
        <v>0.85</v>
      </c>
      <c r="O85" s="43">
        <v>12.2</v>
      </c>
      <c r="P85" s="43">
        <v>0.02</v>
      </c>
      <c r="Q85" s="43">
        <v>0.03</v>
      </c>
      <c r="R85" s="43">
        <v>0.17</v>
      </c>
      <c r="S85" s="4">
        <v>27</v>
      </c>
      <c r="T85" s="3">
        <f t="shared" si="13"/>
        <v>189</v>
      </c>
      <c r="U85" s="43">
        <v>0.35</v>
      </c>
      <c r="V85" s="43">
        <v>0.04</v>
      </c>
      <c r="W85" s="43" t="s">
        <v>47</v>
      </c>
      <c r="X85" s="43" t="s">
        <v>47</v>
      </c>
      <c r="Y85" s="43">
        <v>0.6</v>
      </c>
      <c r="Z85" s="43">
        <v>97.1</v>
      </c>
      <c r="AA85" s="43">
        <v>1.2</v>
      </c>
      <c r="AB85" s="43">
        <v>12</v>
      </c>
      <c r="AC85" s="43" t="s">
        <v>39</v>
      </c>
      <c r="AD85" s="43">
        <v>195</v>
      </c>
      <c r="AE85" s="13">
        <v>2210</v>
      </c>
      <c r="AF85" s="13">
        <f t="shared" si="14"/>
        <v>15470</v>
      </c>
      <c r="AG85" s="43" t="s">
        <v>58</v>
      </c>
      <c r="AH85" s="10">
        <v>638</v>
      </c>
      <c r="AI85" s="10">
        <f t="shared" si="15"/>
        <v>4466</v>
      </c>
      <c r="AJ85" s="43" t="s">
        <v>48</v>
      </c>
      <c r="AK85" s="43">
        <v>226</v>
      </c>
    </row>
    <row r="86" spans="1:37">
      <c r="A86" s="43" t="s">
        <v>127</v>
      </c>
      <c r="B86" s="18">
        <v>728.5</v>
      </c>
      <c r="C86" s="18">
        <v>735</v>
      </c>
      <c r="D86" s="43">
        <f t="shared" si="8"/>
        <v>6.5</v>
      </c>
      <c r="E86" s="43"/>
      <c r="F86" s="43">
        <f t="shared" si="9"/>
        <v>222.04680000000002</v>
      </c>
      <c r="G86" s="43">
        <f t="shared" si="10"/>
        <v>224.02800000000002</v>
      </c>
      <c r="H86" s="43">
        <f t="shared" si="11"/>
        <v>1.9812000000000012</v>
      </c>
      <c r="I86" s="43">
        <v>7.61</v>
      </c>
      <c r="J86" s="43">
        <v>11</v>
      </c>
      <c r="K86" s="43">
        <v>0.63</v>
      </c>
      <c r="L86" s="1">
        <v>42.4</v>
      </c>
      <c r="M86" s="1">
        <f t="shared" si="12"/>
        <v>275.59999999999997</v>
      </c>
      <c r="N86" s="43">
        <v>0.7</v>
      </c>
      <c r="O86" s="43">
        <v>10.55</v>
      </c>
      <c r="P86" s="43" t="s">
        <v>47</v>
      </c>
      <c r="Q86" s="43">
        <v>0.02</v>
      </c>
      <c r="R86" s="43">
        <v>0.17</v>
      </c>
      <c r="S86" s="4">
        <v>30.2</v>
      </c>
      <c r="T86" s="3">
        <f t="shared" si="13"/>
        <v>196.29999999999998</v>
      </c>
      <c r="U86" s="43">
        <v>0.35</v>
      </c>
      <c r="V86" s="43">
        <v>0.01</v>
      </c>
      <c r="W86" s="43" t="s">
        <v>47</v>
      </c>
      <c r="X86" s="43" t="s">
        <v>47</v>
      </c>
      <c r="Y86" s="43">
        <v>1.58</v>
      </c>
      <c r="Z86" s="43">
        <v>97.6</v>
      </c>
      <c r="AA86" s="43">
        <v>1.1000000000000001</v>
      </c>
      <c r="AB86" s="43">
        <v>10</v>
      </c>
      <c r="AC86" s="43" t="s">
        <v>39</v>
      </c>
      <c r="AD86" s="43">
        <v>181</v>
      </c>
      <c r="AE86" s="13">
        <v>1940</v>
      </c>
      <c r="AF86" s="13">
        <f t="shared" si="14"/>
        <v>12610</v>
      </c>
      <c r="AG86" s="43" t="s">
        <v>58</v>
      </c>
      <c r="AH86" s="10">
        <v>553</v>
      </c>
      <c r="AI86" s="10">
        <f t="shared" si="15"/>
        <v>3594.5</v>
      </c>
      <c r="AJ86" s="43" t="s">
        <v>48</v>
      </c>
      <c r="AK86" s="43">
        <v>215</v>
      </c>
    </row>
    <row r="87" spans="1:37">
      <c r="A87" s="43" t="s">
        <v>128</v>
      </c>
      <c r="B87" s="18">
        <v>735</v>
      </c>
      <c r="C87" s="18">
        <v>741</v>
      </c>
      <c r="D87" s="43">
        <f t="shared" si="8"/>
        <v>6</v>
      </c>
      <c r="E87" s="43"/>
      <c r="F87" s="43">
        <f t="shared" si="9"/>
        <v>224.02800000000002</v>
      </c>
      <c r="G87" s="43">
        <f t="shared" si="10"/>
        <v>225.85680000000002</v>
      </c>
      <c r="H87" s="43">
        <f t="shared" si="11"/>
        <v>1.8288000000000011</v>
      </c>
      <c r="I87" s="43">
        <v>8.09</v>
      </c>
      <c r="J87" s="43">
        <v>17.149999999999999</v>
      </c>
      <c r="K87" s="43">
        <v>0.71</v>
      </c>
      <c r="L87" s="1">
        <v>40.299999999999997</v>
      </c>
      <c r="M87" s="1">
        <f t="shared" si="12"/>
        <v>241.79999999999998</v>
      </c>
      <c r="N87" s="43">
        <v>1.02</v>
      </c>
      <c r="O87" s="43">
        <v>14.4</v>
      </c>
      <c r="P87" s="43" t="s">
        <v>47</v>
      </c>
      <c r="Q87" s="43" t="s">
        <v>47</v>
      </c>
      <c r="R87" s="43">
        <v>0.15</v>
      </c>
      <c r="S87" s="4">
        <v>22</v>
      </c>
      <c r="T87" s="3">
        <f t="shared" si="13"/>
        <v>132</v>
      </c>
      <c r="U87" s="43">
        <v>0.35</v>
      </c>
      <c r="V87" s="43">
        <v>0.02</v>
      </c>
      <c r="W87" s="43" t="s">
        <v>47</v>
      </c>
      <c r="X87" s="43" t="s">
        <v>47</v>
      </c>
      <c r="Y87" s="43">
        <v>1.3</v>
      </c>
      <c r="Z87" s="43">
        <v>97.4</v>
      </c>
      <c r="AA87" s="43">
        <v>1.2</v>
      </c>
      <c r="AB87" s="43" t="s">
        <v>45</v>
      </c>
      <c r="AC87" s="43" t="s">
        <v>39</v>
      </c>
      <c r="AD87" s="43">
        <v>183</v>
      </c>
      <c r="AE87" s="13">
        <v>1690</v>
      </c>
      <c r="AF87" s="13">
        <f t="shared" si="14"/>
        <v>10140</v>
      </c>
      <c r="AG87" s="43" t="s">
        <v>58</v>
      </c>
      <c r="AH87" s="10">
        <v>609</v>
      </c>
      <c r="AI87" s="10">
        <f t="shared" si="15"/>
        <v>3654</v>
      </c>
      <c r="AJ87" s="43" t="s">
        <v>48</v>
      </c>
      <c r="AK87" s="43">
        <v>210</v>
      </c>
    </row>
    <row r="88" spans="1:37">
      <c r="A88" s="43" t="s">
        <v>129</v>
      </c>
      <c r="B88" s="18">
        <v>741</v>
      </c>
      <c r="C88" s="18">
        <v>748</v>
      </c>
      <c r="D88" s="43">
        <f t="shared" si="8"/>
        <v>7</v>
      </c>
      <c r="E88" s="43"/>
      <c r="F88" s="43">
        <f t="shared" si="9"/>
        <v>225.85680000000002</v>
      </c>
      <c r="G88" s="43">
        <f t="shared" si="10"/>
        <v>227.99040000000002</v>
      </c>
      <c r="H88" s="43">
        <f t="shared" si="11"/>
        <v>2.1336000000000013</v>
      </c>
      <c r="I88" s="43">
        <v>7.74</v>
      </c>
      <c r="J88" s="43">
        <v>15.3</v>
      </c>
      <c r="K88" s="43">
        <v>0.79</v>
      </c>
      <c r="L88" s="1">
        <v>41.5</v>
      </c>
      <c r="M88" s="1">
        <f t="shared" si="12"/>
        <v>290.5</v>
      </c>
      <c r="N88" s="43">
        <v>0.91</v>
      </c>
      <c r="O88" s="43">
        <v>13.15</v>
      </c>
      <c r="P88" s="43" t="s">
        <v>47</v>
      </c>
      <c r="Q88" s="43">
        <v>0.03</v>
      </c>
      <c r="R88" s="43">
        <v>0.14000000000000001</v>
      </c>
      <c r="S88" s="4">
        <v>23.5</v>
      </c>
      <c r="T88" s="3">
        <f t="shared" si="13"/>
        <v>164.5</v>
      </c>
      <c r="U88" s="43">
        <v>0.35</v>
      </c>
      <c r="V88" s="43">
        <v>0.05</v>
      </c>
      <c r="W88" s="43" t="s">
        <v>47</v>
      </c>
      <c r="X88" s="43" t="s">
        <v>47</v>
      </c>
      <c r="Y88" s="43">
        <v>1.2</v>
      </c>
      <c r="Z88" s="43">
        <v>96.9</v>
      </c>
      <c r="AA88" s="43">
        <v>1.8</v>
      </c>
      <c r="AB88" s="43">
        <v>25</v>
      </c>
      <c r="AC88" s="43" t="s">
        <v>39</v>
      </c>
      <c r="AD88" s="43">
        <v>191</v>
      </c>
      <c r="AE88" s="13">
        <v>2170</v>
      </c>
      <c r="AF88" s="13">
        <f t="shared" si="14"/>
        <v>15190</v>
      </c>
      <c r="AG88" s="43" t="s">
        <v>58</v>
      </c>
      <c r="AH88" s="10">
        <v>656</v>
      </c>
      <c r="AI88" s="10">
        <f t="shared" si="15"/>
        <v>4592</v>
      </c>
      <c r="AJ88" s="43" t="s">
        <v>48</v>
      </c>
      <c r="AK88" s="43">
        <v>236</v>
      </c>
    </row>
    <row r="89" spans="1:37">
      <c r="A89" s="43" t="s">
        <v>130</v>
      </c>
      <c r="B89" s="18">
        <v>748</v>
      </c>
      <c r="C89" s="18">
        <v>755</v>
      </c>
      <c r="D89" s="43">
        <f t="shared" si="8"/>
        <v>7</v>
      </c>
      <c r="E89" s="43"/>
      <c r="F89" s="43">
        <f t="shared" si="9"/>
        <v>227.99040000000002</v>
      </c>
      <c r="G89" s="43">
        <f t="shared" si="10"/>
        <v>230.12400000000002</v>
      </c>
      <c r="H89" s="43">
        <f t="shared" si="11"/>
        <v>2.1336000000000013</v>
      </c>
      <c r="I89" s="43">
        <v>8.1199999999999992</v>
      </c>
      <c r="J89" s="43">
        <v>17.2</v>
      </c>
      <c r="K89" s="43">
        <v>0.88</v>
      </c>
      <c r="L89" s="1">
        <v>39.299999999999997</v>
      </c>
      <c r="M89" s="1">
        <f t="shared" si="12"/>
        <v>275.09999999999997</v>
      </c>
      <c r="N89" s="43">
        <v>1.64</v>
      </c>
      <c r="O89" s="43">
        <v>13.5</v>
      </c>
      <c r="P89" s="43">
        <v>0.01</v>
      </c>
      <c r="Q89" s="43">
        <v>0.03</v>
      </c>
      <c r="R89" s="43">
        <v>0.11</v>
      </c>
      <c r="S89" s="4">
        <v>21.3</v>
      </c>
      <c r="T89" s="3">
        <f t="shared" si="13"/>
        <v>149.1</v>
      </c>
      <c r="U89" s="43">
        <v>0.33</v>
      </c>
      <c r="V89" s="43">
        <v>0.01</v>
      </c>
      <c r="W89" s="43" t="s">
        <v>47</v>
      </c>
      <c r="X89" s="43" t="s">
        <v>47</v>
      </c>
      <c r="Y89" s="43">
        <v>2.2999999999999998</v>
      </c>
      <c r="Z89" s="43">
        <v>96.6</v>
      </c>
      <c r="AA89" s="43">
        <v>1</v>
      </c>
      <c r="AB89" s="43">
        <v>17</v>
      </c>
      <c r="AC89" s="43" t="s">
        <v>39</v>
      </c>
      <c r="AD89" s="43">
        <v>188</v>
      </c>
      <c r="AE89" s="13">
        <v>2380</v>
      </c>
      <c r="AF89" s="13">
        <f t="shared" si="14"/>
        <v>16660</v>
      </c>
      <c r="AG89" s="43" t="s">
        <v>58</v>
      </c>
      <c r="AH89" s="10">
        <v>627</v>
      </c>
      <c r="AI89" s="10">
        <f t="shared" si="15"/>
        <v>4389</v>
      </c>
      <c r="AJ89" s="43" t="s">
        <v>48</v>
      </c>
      <c r="AK89" s="43">
        <v>223</v>
      </c>
    </row>
    <row r="90" spans="1:37">
      <c r="A90" s="43" t="s">
        <v>131</v>
      </c>
      <c r="B90" s="18">
        <v>755</v>
      </c>
      <c r="C90" s="18">
        <v>761.5</v>
      </c>
      <c r="D90" s="43">
        <f t="shared" si="8"/>
        <v>6.5</v>
      </c>
      <c r="E90" s="43"/>
      <c r="F90" s="43">
        <f t="shared" si="9"/>
        <v>230.12400000000002</v>
      </c>
      <c r="G90" s="43">
        <f t="shared" si="10"/>
        <v>232.10520000000002</v>
      </c>
      <c r="H90" s="43">
        <f t="shared" si="11"/>
        <v>1.9812000000000012</v>
      </c>
      <c r="I90" s="43">
        <v>7.74</v>
      </c>
      <c r="J90" s="43">
        <v>16.25</v>
      </c>
      <c r="K90" s="43">
        <v>1.21</v>
      </c>
      <c r="L90" s="1">
        <v>39.4</v>
      </c>
      <c r="M90" s="1">
        <f t="shared" si="12"/>
        <v>256.09999999999997</v>
      </c>
      <c r="N90" s="43">
        <v>2.96</v>
      </c>
      <c r="O90" s="43">
        <v>11.3</v>
      </c>
      <c r="P90" s="43">
        <v>0.02</v>
      </c>
      <c r="Q90" s="43">
        <v>0.02</v>
      </c>
      <c r="R90" s="43">
        <v>0.15</v>
      </c>
      <c r="S90" s="4">
        <v>24.1</v>
      </c>
      <c r="T90" s="3">
        <f t="shared" si="13"/>
        <v>156.65</v>
      </c>
      <c r="U90" s="43">
        <v>0.32</v>
      </c>
      <c r="V90" s="43">
        <v>0.02</v>
      </c>
      <c r="W90" s="43" t="s">
        <v>47</v>
      </c>
      <c r="X90" s="43" t="s">
        <v>47</v>
      </c>
      <c r="Y90" s="43">
        <v>1</v>
      </c>
      <c r="Z90" s="43">
        <v>96.8</v>
      </c>
      <c r="AA90" s="43">
        <v>1.5</v>
      </c>
      <c r="AB90" s="43">
        <v>11</v>
      </c>
      <c r="AC90" s="43" t="s">
        <v>39</v>
      </c>
      <c r="AD90" s="43">
        <v>169</v>
      </c>
      <c r="AE90" s="13">
        <v>2050</v>
      </c>
      <c r="AF90" s="13">
        <f t="shared" si="14"/>
        <v>13325</v>
      </c>
      <c r="AG90" s="43" t="s">
        <v>58</v>
      </c>
      <c r="AH90" s="10">
        <v>524</v>
      </c>
      <c r="AI90" s="10">
        <f t="shared" si="15"/>
        <v>3406</v>
      </c>
      <c r="AJ90" s="43" t="s">
        <v>48</v>
      </c>
      <c r="AK90" s="43">
        <v>215</v>
      </c>
    </row>
    <row r="91" spans="1:37">
      <c r="A91" s="43" t="s">
        <v>132</v>
      </c>
      <c r="B91" s="18">
        <v>761.5</v>
      </c>
      <c r="C91" s="18">
        <v>768.5</v>
      </c>
      <c r="D91" s="43">
        <f t="shared" si="8"/>
        <v>7</v>
      </c>
      <c r="E91" s="43"/>
      <c r="F91" s="43">
        <f t="shared" si="9"/>
        <v>232.10520000000002</v>
      </c>
      <c r="G91" s="43">
        <f t="shared" si="10"/>
        <v>234.2388</v>
      </c>
      <c r="H91" s="43">
        <f t="shared" si="11"/>
        <v>2.1335999999999729</v>
      </c>
      <c r="I91" s="43">
        <v>7.88</v>
      </c>
      <c r="J91" s="43">
        <v>18.399999999999999</v>
      </c>
      <c r="K91" s="43">
        <v>1.4</v>
      </c>
      <c r="L91" s="1">
        <v>38.4</v>
      </c>
      <c r="M91" s="1">
        <f t="shared" si="12"/>
        <v>268.8</v>
      </c>
      <c r="N91" s="43">
        <v>4.38</v>
      </c>
      <c r="O91" s="43">
        <v>11.25</v>
      </c>
      <c r="P91" s="43">
        <v>0.05</v>
      </c>
      <c r="Q91" s="43">
        <v>0.01</v>
      </c>
      <c r="R91" s="43">
        <v>0.15</v>
      </c>
      <c r="S91" s="4">
        <v>24</v>
      </c>
      <c r="T91" s="3">
        <f t="shared" si="13"/>
        <v>168</v>
      </c>
      <c r="U91" s="43">
        <v>0.32</v>
      </c>
      <c r="V91" s="43">
        <v>7.0000000000000007E-2</v>
      </c>
      <c r="W91" s="43" t="s">
        <v>47</v>
      </c>
      <c r="X91" s="43" t="s">
        <v>47</v>
      </c>
      <c r="Y91" s="43">
        <v>1</v>
      </c>
      <c r="Z91" s="43">
        <v>99.4</v>
      </c>
      <c r="AA91" s="43">
        <v>1</v>
      </c>
      <c r="AB91" s="43">
        <v>7</v>
      </c>
      <c r="AC91" s="43" t="s">
        <v>39</v>
      </c>
      <c r="AD91" s="43">
        <v>136</v>
      </c>
      <c r="AE91" s="13">
        <v>1410</v>
      </c>
      <c r="AF91" s="13">
        <f t="shared" si="14"/>
        <v>9870</v>
      </c>
      <c r="AG91" s="43">
        <v>1</v>
      </c>
      <c r="AH91" s="10">
        <v>430</v>
      </c>
      <c r="AI91" s="10">
        <f t="shared" si="15"/>
        <v>3010</v>
      </c>
      <c r="AJ91" s="43" t="s">
        <v>48</v>
      </c>
      <c r="AK91" s="43">
        <v>192</v>
      </c>
    </row>
    <row r="92" spans="1:37">
      <c r="A92" s="43" t="s">
        <v>133</v>
      </c>
      <c r="B92" s="18">
        <v>768.5</v>
      </c>
      <c r="C92" s="18">
        <v>775</v>
      </c>
      <c r="D92" s="43">
        <f t="shared" si="8"/>
        <v>6.5</v>
      </c>
      <c r="E92" s="43"/>
      <c r="F92" s="43">
        <f t="shared" si="9"/>
        <v>234.2388</v>
      </c>
      <c r="G92" s="43">
        <f t="shared" si="10"/>
        <v>236.22</v>
      </c>
      <c r="H92" s="43">
        <f t="shared" si="11"/>
        <v>1.9812000000000012</v>
      </c>
      <c r="I92" s="43">
        <v>7.77</v>
      </c>
      <c r="J92" s="43">
        <v>21.9</v>
      </c>
      <c r="K92" s="43">
        <v>1.28</v>
      </c>
      <c r="L92" s="1">
        <v>33.4</v>
      </c>
      <c r="M92" s="1">
        <f t="shared" si="12"/>
        <v>217.1</v>
      </c>
      <c r="N92" s="43">
        <v>5</v>
      </c>
      <c r="O92" s="43">
        <v>13</v>
      </c>
      <c r="P92" s="43">
        <v>0.06</v>
      </c>
      <c r="Q92" s="43" t="s">
        <v>47</v>
      </c>
      <c r="R92" s="43">
        <v>0.13</v>
      </c>
      <c r="S92" s="4">
        <v>18.899999999999999</v>
      </c>
      <c r="T92" s="3">
        <f t="shared" si="13"/>
        <v>122.85</v>
      </c>
      <c r="U92" s="43">
        <v>0.3</v>
      </c>
      <c r="V92" s="43">
        <v>7.0000000000000007E-2</v>
      </c>
      <c r="W92" s="43" t="s">
        <v>47</v>
      </c>
      <c r="X92" s="43" t="s">
        <v>47</v>
      </c>
      <c r="Y92" s="43">
        <v>1.4</v>
      </c>
      <c r="Z92" s="43">
        <v>95.4</v>
      </c>
      <c r="AA92" s="43">
        <v>0.5</v>
      </c>
      <c r="AB92" s="43" t="s">
        <v>45</v>
      </c>
      <c r="AC92" s="43" t="s">
        <v>39</v>
      </c>
      <c r="AD92" s="43">
        <v>127</v>
      </c>
      <c r="AE92" s="13">
        <v>1230</v>
      </c>
      <c r="AF92" s="13">
        <f t="shared" si="14"/>
        <v>7995</v>
      </c>
      <c r="AG92" s="43" t="s">
        <v>58</v>
      </c>
      <c r="AH92" s="10">
        <v>448</v>
      </c>
      <c r="AI92" s="10">
        <f t="shared" si="15"/>
        <v>2912</v>
      </c>
      <c r="AJ92" s="43">
        <v>4</v>
      </c>
      <c r="AK92" s="43">
        <v>174</v>
      </c>
    </row>
    <row r="93" spans="1:37">
      <c r="A93" s="43" t="s">
        <v>134</v>
      </c>
      <c r="B93" s="18">
        <v>775</v>
      </c>
      <c r="C93" s="18">
        <v>781</v>
      </c>
      <c r="D93" s="43">
        <f t="shared" si="8"/>
        <v>6</v>
      </c>
      <c r="E93" s="43"/>
      <c r="F93" s="43">
        <f t="shared" si="9"/>
        <v>236.22</v>
      </c>
      <c r="G93" s="43">
        <f t="shared" si="10"/>
        <v>238.0488</v>
      </c>
      <c r="H93" s="43">
        <f t="shared" si="11"/>
        <v>1.8288000000000011</v>
      </c>
      <c r="I93" s="43">
        <v>7.75</v>
      </c>
      <c r="J93" s="43">
        <v>17.8</v>
      </c>
      <c r="K93" s="43">
        <v>1.34</v>
      </c>
      <c r="L93" s="1">
        <v>37.1</v>
      </c>
      <c r="M93" s="1">
        <f t="shared" si="12"/>
        <v>222.60000000000002</v>
      </c>
      <c r="N93" s="43">
        <v>4.1900000000000004</v>
      </c>
      <c r="O93" s="43">
        <v>10.7</v>
      </c>
      <c r="P93" s="43">
        <v>0.04</v>
      </c>
      <c r="Q93" s="43">
        <v>0.02</v>
      </c>
      <c r="R93" s="43">
        <v>0.17</v>
      </c>
      <c r="S93" s="4">
        <v>24.2</v>
      </c>
      <c r="T93" s="3">
        <f t="shared" si="13"/>
        <v>145.19999999999999</v>
      </c>
      <c r="U93" s="43">
        <v>0.31</v>
      </c>
      <c r="V93" s="43" t="s">
        <v>47</v>
      </c>
      <c r="W93" s="43" t="s">
        <v>47</v>
      </c>
      <c r="X93" s="43" t="s">
        <v>47</v>
      </c>
      <c r="Y93" s="43">
        <v>0.1</v>
      </c>
      <c r="Z93" s="43">
        <v>96</v>
      </c>
      <c r="AA93" s="43" t="s">
        <v>39</v>
      </c>
      <c r="AB93" s="43" t="s">
        <v>45</v>
      </c>
      <c r="AC93" s="43" t="s">
        <v>39</v>
      </c>
      <c r="AD93" s="43">
        <v>130</v>
      </c>
      <c r="AE93" s="13">
        <v>924</v>
      </c>
      <c r="AF93" s="13">
        <f t="shared" si="14"/>
        <v>5544</v>
      </c>
      <c r="AG93" s="43">
        <v>1</v>
      </c>
      <c r="AH93" s="10">
        <v>409</v>
      </c>
      <c r="AI93" s="10">
        <f t="shared" si="15"/>
        <v>2454</v>
      </c>
      <c r="AJ93" s="43">
        <v>2</v>
      </c>
      <c r="AK93" s="43">
        <v>187</v>
      </c>
    </row>
    <row r="94" spans="1:37">
      <c r="A94" s="43" t="s">
        <v>135</v>
      </c>
      <c r="B94" s="18">
        <v>781</v>
      </c>
      <c r="C94" s="18">
        <v>788</v>
      </c>
      <c r="D94" s="43">
        <f t="shared" si="8"/>
        <v>7</v>
      </c>
      <c r="E94" s="43"/>
      <c r="F94" s="43">
        <f t="shared" si="9"/>
        <v>238.0488</v>
      </c>
      <c r="G94" s="43">
        <f t="shared" si="10"/>
        <v>240.1824</v>
      </c>
      <c r="H94" s="43">
        <f t="shared" si="11"/>
        <v>2.1336000000000013</v>
      </c>
      <c r="I94" s="43">
        <v>8.1</v>
      </c>
      <c r="J94" s="43">
        <v>13.7</v>
      </c>
      <c r="K94" s="43">
        <v>1.32</v>
      </c>
      <c r="L94" s="1">
        <v>40.200000000000003</v>
      </c>
      <c r="M94" s="1">
        <f t="shared" si="12"/>
        <v>281.40000000000003</v>
      </c>
      <c r="N94" s="43">
        <v>3.41</v>
      </c>
      <c r="O94" s="43">
        <v>9.42</v>
      </c>
      <c r="P94" s="43">
        <v>0.03</v>
      </c>
      <c r="Q94" s="43">
        <v>0.01</v>
      </c>
      <c r="R94" s="43">
        <v>0.26</v>
      </c>
      <c r="S94" s="4">
        <v>27.6</v>
      </c>
      <c r="T94" s="3">
        <f t="shared" si="13"/>
        <v>193.20000000000002</v>
      </c>
      <c r="U94" s="43">
        <v>0.32</v>
      </c>
      <c r="V94" s="43">
        <v>0.06</v>
      </c>
      <c r="W94" s="43" t="s">
        <v>47</v>
      </c>
      <c r="X94" s="43" t="s">
        <v>47</v>
      </c>
      <c r="Y94" s="43">
        <v>0.4</v>
      </c>
      <c r="Z94" s="43">
        <v>96.7</v>
      </c>
      <c r="AA94" s="43" t="s">
        <v>39</v>
      </c>
      <c r="AB94" s="43" t="s">
        <v>45</v>
      </c>
      <c r="AC94" s="43" t="s">
        <v>39</v>
      </c>
      <c r="AD94" s="43">
        <v>149</v>
      </c>
      <c r="AE94" s="13">
        <v>529</v>
      </c>
      <c r="AF94" s="13">
        <f t="shared" si="14"/>
        <v>3703</v>
      </c>
      <c r="AG94" s="43">
        <v>1</v>
      </c>
      <c r="AH94" s="10">
        <v>393</v>
      </c>
      <c r="AI94" s="10">
        <f t="shared" si="15"/>
        <v>2751</v>
      </c>
      <c r="AJ94" s="43" t="s">
        <v>48</v>
      </c>
      <c r="AK94" s="43">
        <v>213</v>
      </c>
    </row>
    <row r="95" spans="1:37">
      <c r="A95" s="43" t="s">
        <v>136</v>
      </c>
      <c r="B95" s="18">
        <v>788</v>
      </c>
      <c r="C95" s="18">
        <v>794.5</v>
      </c>
      <c r="D95" s="43">
        <f t="shared" si="8"/>
        <v>6.5</v>
      </c>
      <c r="E95" s="43"/>
      <c r="F95" s="43">
        <f t="shared" si="9"/>
        <v>240.1824</v>
      </c>
      <c r="G95" s="43">
        <f t="shared" si="10"/>
        <v>242.1636</v>
      </c>
      <c r="H95" s="43">
        <f t="shared" si="11"/>
        <v>1.9812000000000012</v>
      </c>
      <c r="I95" s="43">
        <v>6.89</v>
      </c>
      <c r="J95" s="43">
        <v>13.75</v>
      </c>
      <c r="K95" s="43">
        <v>1.26</v>
      </c>
      <c r="L95" s="1">
        <v>40.200000000000003</v>
      </c>
      <c r="M95" s="1">
        <f t="shared" si="12"/>
        <v>261.3</v>
      </c>
      <c r="N95" s="43">
        <v>2.95</v>
      </c>
      <c r="O95" s="43">
        <v>9.68</v>
      </c>
      <c r="P95" s="43">
        <v>0.08</v>
      </c>
      <c r="Q95" s="43">
        <v>0.03</v>
      </c>
      <c r="R95" s="43">
        <v>0.23</v>
      </c>
      <c r="S95" s="4">
        <v>28.7</v>
      </c>
      <c r="T95" s="3">
        <f t="shared" si="13"/>
        <v>186.54999999999998</v>
      </c>
      <c r="U95" s="43">
        <v>0.33</v>
      </c>
      <c r="V95" s="43" t="s">
        <v>47</v>
      </c>
      <c r="W95" s="43" t="s">
        <v>47</v>
      </c>
      <c r="X95" s="43" t="s">
        <v>47</v>
      </c>
      <c r="Y95" s="43">
        <v>1.3</v>
      </c>
      <c r="Z95" s="43">
        <v>98.5</v>
      </c>
      <c r="AA95" s="43" t="s">
        <v>39</v>
      </c>
      <c r="AB95" s="43" t="s">
        <v>45</v>
      </c>
      <c r="AC95" s="43" t="s">
        <v>39</v>
      </c>
      <c r="AD95" s="43">
        <v>132</v>
      </c>
      <c r="AE95" s="13">
        <v>597</v>
      </c>
      <c r="AF95" s="13">
        <f t="shared" si="14"/>
        <v>3880.5</v>
      </c>
      <c r="AG95" s="43" t="s">
        <v>58</v>
      </c>
      <c r="AH95" s="10">
        <v>392</v>
      </c>
      <c r="AI95" s="10">
        <f t="shared" si="15"/>
        <v>2548</v>
      </c>
      <c r="AJ95" s="43" t="s">
        <v>48</v>
      </c>
      <c r="AK95" s="43">
        <v>192</v>
      </c>
    </row>
    <row r="96" spans="1:37">
      <c r="A96" s="43" t="s">
        <v>137</v>
      </c>
      <c r="B96" s="18">
        <v>794.5</v>
      </c>
      <c r="C96" s="18">
        <v>800.5</v>
      </c>
      <c r="D96" s="43">
        <f t="shared" si="8"/>
        <v>6</v>
      </c>
      <c r="E96" s="43"/>
      <c r="F96" s="43">
        <f t="shared" si="9"/>
        <v>242.1636</v>
      </c>
      <c r="G96" s="43">
        <f t="shared" si="10"/>
        <v>243.9924</v>
      </c>
      <c r="H96" s="43">
        <f t="shared" si="11"/>
        <v>1.8288000000000011</v>
      </c>
      <c r="I96" s="43">
        <v>7.44</v>
      </c>
      <c r="J96" s="43">
        <v>18.95</v>
      </c>
      <c r="K96" s="43">
        <v>1.33</v>
      </c>
      <c r="L96" s="1">
        <v>35.5</v>
      </c>
      <c r="M96" s="1">
        <f t="shared" si="12"/>
        <v>213</v>
      </c>
      <c r="N96" s="43">
        <v>4.1100000000000003</v>
      </c>
      <c r="O96" s="43">
        <v>12.1</v>
      </c>
      <c r="P96" s="43">
        <v>0.13</v>
      </c>
      <c r="Q96" s="43">
        <v>0.03</v>
      </c>
      <c r="R96" s="43">
        <v>0.16</v>
      </c>
      <c r="S96" s="4">
        <v>23.1</v>
      </c>
      <c r="T96" s="3">
        <f t="shared" si="13"/>
        <v>138.60000000000002</v>
      </c>
      <c r="U96" s="43">
        <v>0.31</v>
      </c>
      <c r="V96" s="43">
        <v>0.03</v>
      </c>
      <c r="W96" s="43" t="s">
        <v>47</v>
      </c>
      <c r="X96" s="43" t="s">
        <v>47</v>
      </c>
      <c r="Y96" s="43">
        <v>0.5</v>
      </c>
      <c r="Z96" s="43">
        <v>96.3</v>
      </c>
      <c r="AA96" s="43" t="s">
        <v>39</v>
      </c>
      <c r="AB96" s="43">
        <v>5</v>
      </c>
      <c r="AC96" s="43" t="s">
        <v>39</v>
      </c>
      <c r="AD96" s="43">
        <v>127</v>
      </c>
      <c r="AE96" s="13">
        <v>602</v>
      </c>
      <c r="AF96" s="13">
        <f t="shared" si="14"/>
        <v>3612</v>
      </c>
      <c r="AG96" s="43">
        <v>1</v>
      </c>
      <c r="AH96" s="10">
        <v>401</v>
      </c>
      <c r="AI96" s="10">
        <f t="shared" si="15"/>
        <v>2406</v>
      </c>
      <c r="AJ96" s="43" t="s">
        <v>48</v>
      </c>
      <c r="AK96" s="43">
        <v>180</v>
      </c>
    </row>
    <row r="97" spans="1:37">
      <c r="A97" s="43" t="s">
        <v>138</v>
      </c>
      <c r="B97" s="18">
        <v>800.5</v>
      </c>
      <c r="C97" s="18">
        <v>807</v>
      </c>
      <c r="D97" s="43">
        <f t="shared" si="8"/>
        <v>6.5</v>
      </c>
      <c r="E97" s="43"/>
      <c r="F97" s="43">
        <f t="shared" si="9"/>
        <v>243.9924</v>
      </c>
      <c r="G97" s="43">
        <f t="shared" si="10"/>
        <v>245.9736</v>
      </c>
      <c r="H97" s="43">
        <f t="shared" si="11"/>
        <v>1.9812000000000012</v>
      </c>
      <c r="I97" s="43">
        <v>6.84</v>
      </c>
      <c r="J97" s="43">
        <v>15.4</v>
      </c>
      <c r="K97" s="43">
        <v>1.3</v>
      </c>
      <c r="L97" s="1">
        <v>40</v>
      </c>
      <c r="M97" s="1">
        <f t="shared" si="12"/>
        <v>260</v>
      </c>
      <c r="N97" s="43">
        <v>3.71</v>
      </c>
      <c r="O97" s="43">
        <v>9.9499999999999993</v>
      </c>
      <c r="P97" s="43">
        <v>0.04</v>
      </c>
      <c r="Q97" s="43" t="s">
        <v>47</v>
      </c>
      <c r="R97" s="43">
        <v>0.24</v>
      </c>
      <c r="S97" s="4">
        <v>27.1</v>
      </c>
      <c r="T97" s="3">
        <f t="shared" si="13"/>
        <v>176.15</v>
      </c>
      <c r="U97" s="43">
        <v>0.32</v>
      </c>
      <c r="V97" s="43">
        <v>0.02</v>
      </c>
      <c r="W97" s="43" t="s">
        <v>47</v>
      </c>
      <c r="X97" s="43" t="s">
        <v>47</v>
      </c>
      <c r="Y97" s="43">
        <v>0.6</v>
      </c>
      <c r="Z97" s="43">
        <v>98.7</v>
      </c>
      <c r="AA97" s="43" t="s">
        <v>39</v>
      </c>
      <c r="AB97" s="43" t="s">
        <v>45</v>
      </c>
      <c r="AC97" s="43" t="s">
        <v>39</v>
      </c>
      <c r="AD97" s="43">
        <v>145</v>
      </c>
      <c r="AE97" s="13">
        <v>570</v>
      </c>
      <c r="AF97" s="13">
        <f t="shared" si="14"/>
        <v>3705</v>
      </c>
      <c r="AG97" s="43">
        <v>1</v>
      </c>
      <c r="AH97" s="10">
        <v>408</v>
      </c>
      <c r="AI97" s="10">
        <f t="shared" si="15"/>
        <v>2652</v>
      </c>
      <c r="AJ97" s="43" t="s">
        <v>48</v>
      </c>
      <c r="AK97" s="43">
        <v>203</v>
      </c>
    </row>
    <row r="98" spans="1:37">
      <c r="A98" s="43" t="s">
        <v>139</v>
      </c>
      <c r="B98" s="18">
        <v>807</v>
      </c>
      <c r="C98" s="18">
        <v>813</v>
      </c>
      <c r="D98" s="43">
        <f t="shared" si="8"/>
        <v>6</v>
      </c>
      <c r="E98" s="43"/>
      <c r="F98" s="43">
        <f t="shared" si="9"/>
        <v>245.9736</v>
      </c>
      <c r="G98" s="43">
        <f t="shared" si="10"/>
        <v>247.80240000000001</v>
      </c>
      <c r="H98" s="43">
        <f t="shared" si="11"/>
        <v>1.8288000000000011</v>
      </c>
      <c r="I98" s="43">
        <v>7.24</v>
      </c>
      <c r="J98" s="43">
        <v>17</v>
      </c>
      <c r="K98" s="43">
        <v>1.31</v>
      </c>
      <c r="L98" s="1">
        <v>37.1</v>
      </c>
      <c r="M98" s="1">
        <f t="shared" si="12"/>
        <v>222.60000000000002</v>
      </c>
      <c r="N98" s="43">
        <v>4.3499999999999996</v>
      </c>
      <c r="O98" s="43">
        <v>9.89</v>
      </c>
      <c r="P98" s="43">
        <v>7.0000000000000007E-2</v>
      </c>
      <c r="Q98" s="43">
        <v>7.0000000000000007E-2</v>
      </c>
      <c r="R98" s="43">
        <v>0.19</v>
      </c>
      <c r="S98" s="4">
        <v>25.9</v>
      </c>
      <c r="T98" s="3">
        <f t="shared" si="13"/>
        <v>155.39999999999998</v>
      </c>
      <c r="U98" s="43">
        <v>0.31</v>
      </c>
      <c r="V98" s="43">
        <v>0.04</v>
      </c>
      <c r="W98" s="43" t="s">
        <v>47</v>
      </c>
      <c r="X98" s="43" t="s">
        <v>47</v>
      </c>
      <c r="Y98" s="43">
        <v>0.89</v>
      </c>
      <c r="Z98" s="43">
        <v>97.1</v>
      </c>
      <c r="AA98" s="43" t="s">
        <v>39</v>
      </c>
      <c r="AB98" s="43" t="s">
        <v>45</v>
      </c>
      <c r="AC98" s="43" t="s">
        <v>39</v>
      </c>
      <c r="AD98" s="43">
        <v>129</v>
      </c>
      <c r="AE98" s="13">
        <v>750</v>
      </c>
      <c r="AF98" s="13">
        <f t="shared" si="14"/>
        <v>4500</v>
      </c>
      <c r="AG98" s="43">
        <v>1</v>
      </c>
      <c r="AH98" s="10">
        <v>392</v>
      </c>
      <c r="AI98" s="10">
        <f t="shared" si="15"/>
        <v>2352</v>
      </c>
      <c r="AJ98" s="43" t="s">
        <v>48</v>
      </c>
      <c r="AK98" s="43">
        <v>178</v>
      </c>
    </row>
    <row r="99" spans="1:37">
      <c r="A99" s="43" t="s">
        <v>140</v>
      </c>
      <c r="B99" s="18">
        <v>813</v>
      </c>
      <c r="C99" s="18">
        <v>819</v>
      </c>
      <c r="D99" s="43">
        <f t="shared" si="8"/>
        <v>6</v>
      </c>
      <c r="E99" s="43"/>
      <c r="F99" s="43">
        <f t="shared" si="9"/>
        <v>247.80240000000001</v>
      </c>
      <c r="G99" s="43">
        <f t="shared" si="10"/>
        <v>249.63120000000001</v>
      </c>
      <c r="H99" s="43">
        <f t="shared" si="11"/>
        <v>1.8288000000000011</v>
      </c>
      <c r="I99" s="43">
        <v>7.24</v>
      </c>
      <c r="J99" s="43">
        <v>21.5</v>
      </c>
      <c r="K99" s="43">
        <v>1.47</v>
      </c>
      <c r="L99" s="1">
        <v>34.799999999999997</v>
      </c>
      <c r="M99" s="1">
        <f t="shared" si="12"/>
        <v>208.79999999999998</v>
      </c>
      <c r="N99" s="43">
        <v>5.25</v>
      </c>
      <c r="O99" s="43">
        <v>12.05</v>
      </c>
      <c r="P99" s="43">
        <v>0.08</v>
      </c>
      <c r="Q99" s="43">
        <v>0.01</v>
      </c>
      <c r="R99" s="43">
        <v>0.18</v>
      </c>
      <c r="S99" s="4">
        <v>20.5</v>
      </c>
      <c r="T99" s="3">
        <f t="shared" si="13"/>
        <v>123</v>
      </c>
      <c r="U99" s="43">
        <v>0.3</v>
      </c>
      <c r="V99" s="43">
        <v>0.04</v>
      </c>
      <c r="W99" s="43" t="s">
        <v>47</v>
      </c>
      <c r="X99" s="43" t="s">
        <v>47</v>
      </c>
      <c r="Y99" s="43">
        <v>0.9</v>
      </c>
      <c r="Z99" s="43">
        <v>97.1</v>
      </c>
      <c r="AA99" s="43">
        <v>0.6</v>
      </c>
      <c r="AB99" s="43" t="s">
        <v>45</v>
      </c>
      <c r="AC99" s="43" t="s">
        <v>39</v>
      </c>
      <c r="AD99" s="43">
        <v>124</v>
      </c>
      <c r="AE99" s="13">
        <v>709</v>
      </c>
      <c r="AF99" s="13">
        <f t="shared" si="14"/>
        <v>4254</v>
      </c>
      <c r="AG99" s="43" t="s">
        <v>58</v>
      </c>
      <c r="AH99" s="10">
        <v>406</v>
      </c>
      <c r="AI99" s="10">
        <f t="shared" si="15"/>
        <v>2436</v>
      </c>
      <c r="AJ99" s="43">
        <v>2</v>
      </c>
      <c r="AK99" s="43">
        <v>179</v>
      </c>
    </row>
    <row r="100" spans="1:37">
      <c r="A100" s="43" t="s">
        <v>141</v>
      </c>
      <c r="B100" s="18">
        <v>819</v>
      </c>
      <c r="C100" s="18">
        <v>826.5</v>
      </c>
      <c r="D100" s="43">
        <f t="shared" si="8"/>
        <v>7.5</v>
      </c>
      <c r="E100" s="43"/>
      <c r="F100" s="43">
        <f t="shared" si="9"/>
        <v>249.63120000000001</v>
      </c>
      <c r="G100" s="43">
        <f t="shared" si="10"/>
        <v>251.91720000000001</v>
      </c>
      <c r="H100" s="43">
        <f t="shared" si="11"/>
        <v>2.2860000000000014</v>
      </c>
      <c r="I100" s="43">
        <v>7.49</v>
      </c>
      <c r="J100" s="43">
        <v>18.649999999999999</v>
      </c>
      <c r="K100" s="43">
        <v>1.35</v>
      </c>
      <c r="L100" s="1">
        <v>37.1</v>
      </c>
      <c r="M100" s="1">
        <f t="shared" si="12"/>
        <v>278.25</v>
      </c>
      <c r="N100" s="43">
        <v>4.4000000000000004</v>
      </c>
      <c r="O100" s="43">
        <v>11.15</v>
      </c>
      <c r="P100" s="43">
        <v>0.05</v>
      </c>
      <c r="Q100" s="43" t="s">
        <v>47</v>
      </c>
      <c r="R100" s="43">
        <v>0.18</v>
      </c>
      <c r="S100" s="7">
        <v>23.5</v>
      </c>
      <c r="T100" s="17">
        <f t="shared" si="13"/>
        <v>176.25</v>
      </c>
      <c r="U100" s="43">
        <v>0.31</v>
      </c>
      <c r="V100" s="43">
        <v>0.01</v>
      </c>
      <c r="W100" s="43" t="s">
        <v>47</v>
      </c>
      <c r="X100" s="43" t="s">
        <v>47</v>
      </c>
      <c r="Y100" s="43">
        <v>0.5</v>
      </c>
      <c r="Z100" s="43">
        <v>97.2</v>
      </c>
      <c r="AA100" s="43" t="s">
        <v>39</v>
      </c>
      <c r="AB100" s="43" t="s">
        <v>45</v>
      </c>
      <c r="AC100" s="43" t="s">
        <v>39</v>
      </c>
      <c r="AD100" s="43">
        <v>129</v>
      </c>
      <c r="AE100" s="13">
        <v>1070</v>
      </c>
      <c r="AF100" s="13">
        <f t="shared" si="14"/>
        <v>8025</v>
      </c>
      <c r="AG100" s="43" t="s">
        <v>58</v>
      </c>
      <c r="AH100" s="10">
        <v>422</v>
      </c>
      <c r="AI100" s="10">
        <f t="shared" si="15"/>
        <v>3165</v>
      </c>
      <c r="AJ100" s="43">
        <v>3</v>
      </c>
      <c r="AK100" s="43">
        <v>186</v>
      </c>
    </row>
    <row r="101" spans="1:37">
      <c r="A101" s="43" t="s">
        <v>142</v>
      </c>
      <c r="B101" s="18">
        <v>826.5</v>
      </c>
      <c r="C101" s="18">
        <v>833</v>
      </c>
      <c r="D101" s="43">
        <f t="shared" si="8"/>
        <v>6.5</v>
      </c>
      <c r="E101" s="43"/>
      <c r="F101" s="43">
        <f t="shared" si="9"/>
        <v>251.91720000000001</v>
      </c>
      <c r="G101" s="43">
        <f t="shared" si="10"/>
        <v>253.89840000000001</v>
      </c>
      <c r="H101" s="43">
        <f t="shared" si="11"/>
        <v>1.9812000000000012</v>
      </c>
      <c r="I101" s="43">
        <v>3.22</v>
      </c>
      <c r="J101" s="43">
        <v>24.8</v>
      </c>
      <c r="K101" s="43">
        <v>1.6</v>
      </c>
      <c r="L101" s="1">
        <v>31.8</v>
      </c>
      <c r="M101" s="1">
        <f t="shared" si="12"/>
        <v>206.70000000000002</v>
      </c>
      <c r="N101" s="43">
        <v>6.37</v>
      </c>
      <c r="O101" s="43">
        <v>13.2</v>
      </c>
      <c r="P101" s="43">
        <v>0.11</v>
      </c>
      <c r="Q101" s="43">
        <v>0.04</v>
      </c>
      <c r="R101" s="43">
        <v>0.12</v>
      </c>
      <c r="S101" s="4">
        <v>17.7</v>
      </c>
      <c r="T101" s="3">
        <f t="shared" si="13"/>
        <v>115.05</v>
      </c>
      <c r="U101" s="43">
        <v>0.28999999999999998</v>
      </c>
      <c r="V101" s="43">
        <v>0.02</v>
      </c>
      <c r="W101" s="43" t="s">
        <v>47</v>
      </c>
      <c r="X101" s="43" t="s">
        <v>47</v>
      </c>
      <c r="Y101" s="43">
        <v>1.99</v>
      </c>
      <c r="Z101" s="43">
        <v>98</v>
      </c>
      <c r="AA101" s="43" t="s">
        <v>39</v>
      </c>
      <c r="AB101" s="43" t="s">
        <v>45</v>
      </c>
      <c r="AC101" s="43" t="s">
        <v>39</v>
      </c>
      <c r="AD101" s="43">
        <v>121</v>
      </c>
      <c r="AE101" s="13">
        <v>981</v>
      </c>
      <c r="AF101" s="13">
        <f t="shared" si="14"/>
        <v>6376.5</v>
      </c>
      <c r="AG101" s="43" t="s">
        <v>58</v>
      </c>
      <c r="AH101" s="10">
        <v>422</v>
      </c>
      <c r="AI101" s="10">
        <f t="shared" si="15"/>
        <v>2743</v>
      </c>
      <c r="AJ101" s="43">
        <v>2</v>
      </c>
      <c r="AK101" s="43">
        <v>163</v>
      </c>
    </row>
    <row r="102" spans="1:37">
      <c r="A102" s="43" t="s">
        <v>143</v>
      </c>
      <c r="B102" s="18">
        <v>833</v>
      </c>
      <c r="C102" s="18">
        <v>839</v>
      </c>
      <c r="D102" s="43">
        <f t="shared" si="8"/>
        <v>6</v>
      </c>
      <c r="E102" s="43"/>
      <c r="F102" s="43">
        <f t="shared" si="9"/>
        <v>253.89840000000001</v>
      </c>
      <c r="G102" s="43">
        <f t="shared" si="10"/>
        <v>255.72720000000001</v>
      </c>
      <c r="H102" s="43">
        <f t="shared" si="11"/>
        <v>1.8288000000000011</v>
      </c>
      <c r="I102" s="43">
        <v>7.41</v>
      </c>
      <c r="J102" s="43">
        <v>28.8</v>
      </c>
      <c r="K102" s="43">
        <v>1.71</v>
      </c>
      <c r="L102" s="1">
        <v>29.9</v>
      </c>
      <c r="M102" s="1">
        <f t="shared" si="12"/>
        <v>179.39999999999998</v>
      </c>
      <c r="N102" s="43">
        <v>8.0500000000000007</v>
      </c>
      <c r="O102" s="43">
        <v>13.65</v>
      </c>
      <c r="P102" s="43">
        <v>0.14000000000000001</v>
      </c>
      <c r="Q102" s="43">
        <v>0.03</v>
      </c>
      <c r="R102" s="43">
        <v>0.12</v>
      </c>
      <c r="S102" s="4">
        <v>14.85</v>
      </c>
      <c r="T102" s="3">
        <f t="shared" si="13"/>
        <v>89.1</v>
      </c>
      <c r="U102" s="43">
        <v>0.28000000000000003</v>
      </c>
      <c r="V102" s="43">
        <v>0.03</v>
      </c>
      <c r="W102" s="43" t="s">
        <v>47</v>
      </c>
      <c r="X102" s="43" t="s">
        <v>47</v>
      </c>
      <c r="Y102" s="43">
        <v>2.5</v>
      </c>
      <c r="Z102" s="43">
        <v>100</v>
      </c>
      <c r="AA102" s="43" t="s">
        <v>39</v>
      </c>
      <c r="AB102" s="43" t="s">
        <v>45</v>
      </c>
      <c r="AC102" s="43" t="s">
        <v>39</v>
      </c>
      <c r="AD102" s="43">
        <v>110</v>
      </c>
      <c r="AE102" s="13">
        <v>1010</v>
      </c>
      <c r="AF102" s="13">
        <f t="shared" si="14"/>
        <v>6060</v>
      </c>
      <c r="AG102" s="43">
        <v>1</v>
      </c>
      <c r="AH102" s="10">
        <v>400</v>
      </c>
      <c r="AI102" s="10">
        <f t="shared" si="15"/>
        <v>2400</v>
      </c>
      <c r="AJ102" s="43" t="s">
        <v>48</v>
      </c>
      <c r="AK102" s="43">
        <v>156</v>
      </c>
    </row>
    <row r="103" spans="1:37">
      <c r="A103" s="43" t="s">
        <v>144</v>
      </c>
      <c r="B103" s="18">
        <v>839</v>
      </c>
      <c r="C103" s="18">
        <v>845.5</v>
      </c>
      <c r="D103" s="43">
        <f t="shared" si="8"/>
        <v>6.5</v>
      </c>
      <c r="E103" s="43"/>
      <c r="F103" s="43">
        <f t="shared" si="9"/>
        <v>255.72720000000001</v>
      </c>
      <c r="G103" s="43">
        <f t="shared" si="10"/>
        <v>257.70840000000004</v>
      </c>
      <c r="H103" s="43">
        <f t="shared" si="11"/>
        <v>1.9812000000000296</v>
      </c>
      <c r="I103" s="43">
        <v>5.96</v>
      </c>
      <c r="J103" s="43">
        <v>30.7</v>
      </c>
      <c r="K103" s="43">
        <v>2.33</v>
      </c>
      <c r="L103" s="1">
        <v>26.6</v>
      </c>
      <c r="M103" s="1">
        <f t="shared" si="12"/>
        <v>172.9</v>
      </c>
      <c r="N103" s="43">
        <v>9.9600000000000009</v>
      </c>
      <c r="O103" s="43">
        <v>12.3</v>
      </c>
      <c r="P103" s="43">
        <v>0.23</v>
      </c>
      <c r="Q103" s="43">
        <v>0.08</v>
      </c>
      <c r="R103" s="43">
        <v>0.12</v>
      </c>
      <c r="S103" s="4">
        <v>13.55</v>
      </c>
      <c r="T103" s="3">
        <f t="shared" si="13"/>
        <v>88.075000000000003</v>
      </c>
      <c r="U103" s="43">
        <v>0.25</v>
      </c>
      <c r="V103" s="43">
        <v>0.06</v>
      </c>
      <c r="W103" s="43" t="s">
        <v>47</v>
      </c>
      <c r="X103" s="43" t="s">
        <v>47</v>
      </c>
      <c r="Y103" s="43">
        <v>1.9</v>
      </c>
      <c r="Z103" s="43">
        <v>98.1</v>
      </c>
      <c r="AA103" s="43" t="s">
        <v>39</v>
      </c>
      <c r="AB103" s="43">
        <v>10</v>
      </c>
      <c r="AC103" s="43" t="s">
        <v>39</v>
      </c>
      <c r="AD103" s="43">
        <v>96</v>
      </c>
      <c r="AE103" s="13">
        <v>606</v>
      </c>
      <c r="AF103" s="13">
        <f t="shared" si="14"/>
        <v>3939</v>
      </c>
      <c r="AG103" s="43" t="s">
        <v>58</v>
      </c>
      <c r="AH103" s="10">
        <v>330</v>
      </c>
      <c r="AI103" s="10">
        <f t="shared" si="15"/>
        <v>2145</v>
      </c>
      <c r="AJ103" s="43">
        <v>2</v>
      </c>
      <c r="AK103" s="43">
        <v>139</v>
      </c>
    </row>
    <row r="104" spans="1:37">
      <c r="A104" s="43" t="s">
        <v>145</v>
      </c>
      <c r="B104" s="18">
        <v>845.5</v>
      </c>
      <c r="C104" s="18">
        <v>852</v>
      </c>
      <c r="D104" s="43">
        <f t="shared" si="8"/>
        <v>6.5</v>
      </c>
      <c r="E104" s="43"/>
      <c r="F104" s="43">
        <f t="shared" si="9"/>
        <v>257.70840000000004</v>
      </c>
      <c r="G104" s="43">
        <f t="shared" si="10"/>
        <v>259.68960000000004</v>
      </c>
      <c r="H104" s="43">
        <f t="shared" si="11"/>
        <v>1.9812000000000012</v>
      </c>
      <c r="I104" s="43">
        <v>7.28</v>
      </c>
      <c r="J104" s="43">
        <v>30.5</v>
      </c>
      <c r="K104" s="43">
        <v>2.27</v>
      </c>
      <c r="L104" s="1">
        <v>25.6</v>
      </c>
      <c r="M104" s="1">
        <f t="shared" si="12"/>
        <v>166.4</v>
      </c>
      <c r="N104" s="43">
        <v>10.9</v>
      </c>
      <c r="O104" s="43">
        <v>11</v>
      </c>
      <c r="P104" s="43">
        <v>0.21</v>
      </c>
      <c r="Q104" s="43">
        <v>0.03</v>
      </c>
      <c r="R104" s="43">
        <v>0.11</v>
      </c>
      <c r="S104" s="4">
        <v>15.2</v>
      </c>
      <c r="T104" s="3">
        <f t="shared" si="13"/>
        <v>98.8</v>
      </c>
      <c r="U104" s="43">
        <v>0.24</v>
      </c>
      <c r="V104" s="43" t="s">
        <v>47</v>
      </c>
      <c r="W104" s="43" t="s">
        <v>47</v>
      </c>
      <c r="X104" s="43" t="s">
        <v>47</v>
      </c>
      <c r="Y104" s="43">
        <v>1.59</v>
      </c>
      <c r="Z104" s="43">
        <v>97.7</v>
      </c>
      <c r="AA104" s="43" t="s">
        <v>39</v>
      </c>
      <c r="AB104" s="43">
        <v>25</v>
      </c>
      <c r="AC104" s="43" t="s">
        <v>39</v>
      </c>
      <c r="AD104" s="43">
        <v>85</v>
      </c>
      <c r="AE104" s="13">
        <v>697</v>
      </c>
      <c r="AF104" s="13">
        <f t="shared" si="14"/>
        <v>4530.5</v>
      </c>
      <c r="AG104" s="43">
        <v>1</v>
      </c>
      <c r="AH104" s="10">
        <v>285</v>
      </c>
      <c r="AI104" s="10">
        <f t="shared" si="15"/>
        <v>1852.5</v>
      </c>
      <c r="AJ104" s="43">
        <v>2</v>
      </c>
      <c r="AK104" s="43">
        <v>127</v>
      </c>
    </row>
    <row r="105" spans="1:37">
      <c r="A105" s="43" t="s">
        <v>146</v>
      </c>
      <c r="B105" s="18">
        <v>852</v>
      </c>
      <c r="C105" s="18">
        <v>859</v>
      </c>
      <c r="D105" s="43">
        <f t="shared" si="8"/>
        <v>7</v>
      </c>
      <c r="E105" s="43"/>
      <c r="F105" s="43">
        <f t="shared" si="9"/>
        <v>259.68960000000004</v>
      </c>
      <c r="G105" s="43">
        <f t="shared" si="10"/>
        <v>261.82319999999999</v>
      </c>
      <c r="H105" s="43">
        <f t="shared" si="11"/>
        <v>2.1335999999999444</v>
      </c>
      <c r="I105" s="43">
        <v>6.99</v>
      </c>
      <c r="J105" s="43">
        <v>26.5</v>
      </c>
      <c r="K105" s="43">
        <v>2.11</v>
      </c>
      <c r="L105" s="1">
        <v>29.5</v>
      </c>
      <c r="M105" s="1">
        <f t="shared" si="12"/>
        <v>206.5</v>
      </c>
      <c r="N105" s="43">
        <v>9.52</v>
      </c>
      <c r="O105" s="43">
        <v>11</v>
      </c>
      <c r="P105" s="43">
        <v>0.19</v>
      </c>
      <c r="Q105" s="43">
        <v>0.01</v>
      </c>
      <c r="R105" s="43">
        <v>0.13</v>
      </c>
      <c r="S105" s="4">
        <v>18.2</v>
      </c>
      <c r="T105" s="3">
        <f t="shared" si="13"/>
        <v>127.39999999999999</v>
      </c>
      <c r="U105" s="43">
        <v>0.26</v>
      </c>
      <c r="V105" s="43">
        <v>0.02</v>
      </c>
      <c r="W105" s="43" t="s">
        <v>47</v>
      </c>
      <c r="X105" s="43" t="s">
        <v>47</v>
      </c>
      <c r="Y105" s="43">
        <v>1.2</v>
      </c>
      <c r="Z105" s="43">
        <v>98.6</v>
      </c>
      <c r="AA105" s="43" t="s">
        <v>39</v>
      </c>
      <c r="AB105" s="43">
        <v>7</v>
      </c>
      <c r="AC105" s="43" t="s">
        <v>39</v>
      </c>
      <c r="AD105" s="43">
        <v>97</v>
      </c>
      <c r="AE105" s="13">
        <v>576</v>
      </c>
      <c r="AF105" s="13">
        <f t="shared" si="14"/>
        <v>4032</v>
      </c>
      <c r="AG105" s="43" t="s">
        <v>58</v>
      </c>
      <c r="AH105" s="10">
        <v>315</v>
      </c>
      <c r="AI105" s="10">
        <f t="shared" si="15"/>
        <v>2205</v>
      </c>
      <c r="AJ105" s="43" t="s">
        <v>48</v>
      </c>
      <c r="AK105" s="43">
        <v>151</v>
      </c>
    </row>
    <row r="106" spans="1:37">
      <c r="A106" s="43" t="s">
        <v>147</v>
      </c>
      <c r="B106" s="18">
        <v>859</v>
      </c>
      <c r="C106" s="18">
        <v>865</v>
      </c>
      <c r="D106" s="43">
        <f t="shared" si="8"/>
        <v>6</v>
      </c>
      <c r="E106" s="43"/>
      <c r="F106" s="43">
        <f t="shared" si="9"/>
        <v>261.82319999999999</v>
      </c>
      <c r="G106" s="43">
        <f t="shared" si="10"/>
        <v>263.65199999999999</v>
      </c>
      <c r="H106" s="43">
        <f t="shared" si="11"/>
        <v>1.8288000000000011</v>
      </c>
      <c r="I106" s="43">
        <v>7.24</v>
      </c>
      <c r="J106" s="43">
        <v>29.3</v>
      </c>
      <c r="K106" s="43">
        <v>2.36</v>
      </c>
      <c r="L106" s="1">
        <v>26.5</v>
      </c>
      <c r="M106" s="1">
        <f t="shared" si="12"/>
        <v>159</v>
      </c>
      <c r="N106" s="43">
        <v>11.35</v>
      </c>
      <c r="O106" s="43">
        <v>10</v>
      </c>
      <c r="P106" s="43">
        <v>0.17</v>
      </c>
      <c r="Q106" s="43" t="s">
        <v>47</v>
      </c>
      <c r="R106" s="43">
        <v>0.13</v>
      </c>
      <c r="S106" s="4">
        <v>15.2</v>
      </c>
      <c r="T106" s="3">
        <f t="shared" si="13"/>
        <v>91.199999999999989</v>
      </c>
      <c r="U106" s="43">
        <v>0.23</v>
      </c>
      <c r="V106" s="43">
        <v>0.04</v>
      </c>
      <c r="W106" s="43" t="s">
        <v>47</v>
      </c>
      <c r="X106" s="43" t="s">
        <v>47</v>
      </c>
      <c r="Y106" s="43">
        <v>0.8</v>
      </c>
      <c r="Z106" s="43">
        <v>96.1</v>
      </c>
      <c r="AA106" s="43" t="s">
        <v>39</v>
      </c>
      <c r="AB106" s="43">
        <v>7</v>
      </c>
      <c r="AC106" s="43" t="s">
        <v>39</v>
      </c>
      <c r="AD106" s="43">
        <v>87</v>
      </c>
      <c r="AE106" s="13">
        <v>582</v>
      </c>
      <c r="AF106" s="13">
        <f t="shared" si="14"/>
        <v>3492</v>
      </c>
      <c r="AG106" s="43" t="s">
        <v>58</v>
      </c>
      <c r="AH106" s="10">
        <v>280</v>
      </c>
      <c r="AI106" s="10">
        <f t="shared" si="15"/>
        <v>1680</v>
      </c>
      <c r="AJ106" s="43" t="s">
        <v>48</v>
      </c>
      <c r="AK106" s="43">
        <v>140</v>
      </c>
    </row>
    <row r="107" spans="1:37">
      <c r="A107" s="43" t="s">
        <v>148</v>
      </c>
      <c r="B107" s="18">
        <v>865</v>
      </c>
      <c r="C107" s="18">
        <v>870.5</v>
      </c>
      <c r="D107" s="43">
        <f t="shared" si="8"/>
        <v>5.5</v>
      </c>
      <c r="E107" s="43"/>
      <c r="F107" s="43">
        <f t="shared" si="9"/>
        <v>263.65199999999999</v>
      </c>
      <c r="G107" s="43">
        <f t="shared" si="10"/>
        <v>265.32839999999999</v>
      </c>
      <c r="H107" s="43">
        <f t="shared" si="11"/>
        <v>1.676400000000001</v>
      </c>
      <c r="I107" s="43">
        <v>5.96</v>
      </c>
      <c r="J107" s="43">
        <v>31.6</v>
      </c>
      <c r="K107" s="43">
        <v>2.36</v>
      </c>
      <c r="L107" s="1">
        <v>26</v>
      </c>
      <c r="M107" s="1">
        <f t="shared" si="12"/>
        <v>143</v>
      </c>
      <c r="N107" s="43">
        <v>11.5</v>
      </c>
      <c r="O107" s="43">
        <v>12.05</v>
      </c>
      <c r="P107" s="43">
        <v>0.22</v>
      </c>
      <c r="Q107" s="43">
        <v>0.04</v>
      </c>
      <c r="R107" s="43">
        <v>0.12</v>
      </c>
      <c r="S107" s="4">
        <v>13.45</v>
      </c>
      <c r="T107" s="3">
        <f t="shared" si="13"/>
        <v>73.974999999999994</v>
      </c>
      <c r="U107" s="43">
        <v>0.24</v>
      </c>
      <c r="V107" s="43">
        <v>7.0000000000000007E-2</v>
      </c>
      <c r="W107" s="43">
        <v>0.01</v>
      </c>
      <c r="X107" s="43" t="s">
        <v>47</v>
      </c>
      <c r="Y107" s="43">
        <v>1.3</v>
      </c>
      <c r="Z107" s="43">
        <v>99</v>
      </c>
      <c r="AA107" s="43" t="s">
        <v>39</v>
      </c>
      <c r="AB107" s="43" t="s">
        <v>45</v>
      </c>
      <c r="AC107" s="43" t="s">
        <v>39</v>
      </c>
      <c r="AD107" s="43">
        <v>92</v>
      </c>
      <c r="AE107" s="13">
        <v>833</v>
      </c>
      <c r="AF107" s="13">
        <f t="shared" si="14"/>
        <v>4581.5</v>
      </c>
      <c r="AG107" s="43" t="s">
        <v>58</v>
      </c>
      <c r="AH107" s="10">
        <v>327</v>
      </c>
      <c r="AI107" s="10">
        <f t="shared" si="15"/>
        <v>1798.5</v>
      </c>
      <c r="AJ107" s="43">
        <v>2</v>
      </c>
      <c r="AK107" s="43">
        <v>144</v>
      </c>
    </row>
    <row r="108" spans="1:37">
      <c r="A108" s="43" t="s">
        <v>149</v>
      </c>
      <c r="B108" s="18">
        <v>870.5</v>
      </c>
      <c r="C108" s="18">
        <v>876.5</v>
      </c>
      <c r="D108" s="43">
        <f t="shared" si="8"/>
        <v>6</v>
      </c>
      <c r="E108" s="43"/>
      <c r="F108" s="43">
        <f t="shared" si="9"/>
        <v>265.32839999999999</v>
      </c>
      <c r="G108" s="43">
        <f t="shared" si="10"/>
        <v>267.15719999999999</v>
      </c>
      <c r="H108" s="43">
        <f t="shared" si="11"/>
        <v>1.8288000000000011</v>
      </c>
      <c r="I108" s="43">
        <v>7.32</v>
      </c>
      <c r="J108" s="43">
        <v>26.3</v>
      </c>
      <c r="K108" s="43">
        <v>2.12</v>
      </c>
      <c r="L108" s="1">
        <v>30.7</v>
      </c>
      <c r="M108" s="1">
        <f t="shared" si="12"/>
        <v>184.2</v>
      </c>
      <c r="N108" s="43">
        <v>8.8000000000000007</v>
      </c>
      <c r="O108" s="43">
        <v>10.95</v>
      </c>
      <c r="P108" s="43">
        <v>0.14000000000000001</v>
      </c>
      <c r="Q108" s="43">
        <v>0.01</v>
      </c>
      <c r="R108" s="43">
        <v>0.12</v>
      </c>
      <c r="S108" s="4">
        <v>15.7</v>
      </c>
      <c r="T108" s="3">
        <f t="shared" si="13"/>
        <v>94.199999999999989</v>
      </c>
      <c r="U108" s="43">
        <v>0.26</v>
      </c>
      <c r="V108" s="43">
        <v>0.02</v>
      </c>
      <c r="W108" s="43" t="s">
        <v>47</v>
      </c>
      <c r="X108" s="43" t="s">
        <v>47</v>
      </c>
      <c r="Y108" s="43">
        <v>0.6</v>
      </c>
      <c r="Z108" s="43">
        <v>95.7</v>
      </c>
      <c r="AA108" s="43" t="s">
        <v>39</v>
      </c>
      <c r="AB108" s="43" t="s">
        <v>45</v>
      </c>
      <c r="AC108" s="43" t="s">
        <v>39</v>
      </c>
      <c r="AD108" s="43">
        <v>104</v>
      </c>
      <c r="AE108" s="13">
        <v>639</v>
      </c>
      <c r="AF108" s="13">
        <f t="shared" si="14"/>
        <v>3834</v>
      </c>
      <c r="AG108" s="43">
        <v>1</v>
      </c>
      <c r="AH108" s="10">
        <v>348</v>
      </c>
      <c r="AI108" s="10">
        <f t="shared" si="15"/>
        <v>2088</v>
      </c>
      <c r="AJ108" s="43" t="s">
        <v>48</v>
      </c>
      <c r="AK108" s="43">
        <v>160</v>
      </c>
    </row>
    <row r="109" spans="1:37">
      <c r="A109" s="43" t="s">
        <v>150</v>
      </c>
      <c r="B109" s="18">
        <v>876.5</v>
      </c>
      <c r="C109" s="18">
        <v>883</v>
      </c>
      <c r="D109" s="43">
        <f t="shared" si="8"/>
        <v>6.5</v>
      </c>
      <c r="E109" s="43"/>
      <c r="F109" s="43">
        <f t="shared" si="9"/>
        <v>267.15719999999999</v>
      </c>
      <c r="G109" s="43">
        <f t="shared" si="10"/>
        <v>269.13839999999999</v>
      </c>
      <c r="H109" s="43">
        <f t="shared" si="11"/>
        <v>1.9812000000000012</v>
      </c>
      <c r="I109" s="43">
        <v>6.74</v>
      </c>
      <c r="J109" s="43">
        <v>28.3</v>
      </c>
      <c r="K109" s="43">
        <v>2.44</v>
      </c>
      <c r="L109" s="1">
        <v>31</v>
      </c>
      <c r="M109" s="1">
        <f t="shared" si="12"/>
        <v>201.5</v>
      </c>
      <c r="N109" s="43">
        <v>10.15</v>
      </c>
      <c r="O109" s="43">
        <v>10.85</v>
      </c>
      <c r="P109" s="43">
        <v>0.16</v>
      </c>
      <c r="Q109" s="43">
        <v>0.02</v>
      </c>
      <c r="R109" s="43">
        <v>0.11</v>
      </c>
      <c r="S109" s="4">
        <v>15.4</v>
      </c>
      <c r="T109" s="3">
        <f t="shared" si="13"/>
        <v>100.10000000000001</v>
      </c>
      <c r="U109" s="43">
        <v>0.27</v>
      </c>
      <c r="V109" s="43">
        <v>0.04</v>
      </c>
      <c r="W109" s="43" t="s">
        <v>47</v>
      </c>
      <c r="X109" s="43" t="s">
        <v>47</v>
      </c>
      <c r="Y109" s="43">
        <v>0</v>
      </c>
      <c r="Z109" s="43">
        <v>98.7</v>
      </c>
      <c r="AA109" s="43" t="s">
        <v>39</v>
      </c>
      <c r="AB109" s="43">
        <v>8</v>
      </c>
      <c r="AC109" s="43" t="s">
        <v>39</v>
      </c>
      <c r="AD109" s="43">
        <v>104</v>
      </c>
      <c r="AE109" s="13">
        <v>527</v>
      </c>
      <c r="AF109" s="13">
        <f t="shared" si="14"/>
        <v>3425.5</v>
      </c>
      <c r="AG109" s="43" t="s">
        <v>58</v>
      </c>
      <c r="AH109" s="10">
        <v>342</v>
      </c>
      <c r="AI109" s="10">
        <f t="shared" si="15"/>
        <v>2223</v>
      </c>
      <c r="AJ109" s="43">
        <v>2</v>
      </c>
      <c r="AK109" s="43">
        <v>168</v>
      </c>
    </row>
    <row r="110" spans="1:37">
      <c r="A110" s="43" t="s">
        <v>151</v>
      </c>
      <c r="B110" s="18">
        <v>883</v>
      </c>
      <c r="C110" s="18">
        <v>889</v>
      </c>
      <c r="D110" s="43">
        <f t="shared" si="8"/>
        <v>6</v>
      </c>
      <c r="E110" s="43"/>
      <c r="F110" s="43">
        <f t="shared" si="9"/>
        <v>269.13839999999999</v>
      </c>
      <c r="G110" s="43">
        <f t="shared" si="10"/>
        <v>270.96719999999999</v>
      </c>
      <c r="H110" s="43">
        <f t="shared" si="11"/>
        <v>1.8288000000000011</v>
      </c>
      <c r="I110" s="43">
        <v>7.59</v>
      </c>
      <c r="J110" s="43">
        <v>27.4</v>
      </c>
      <c r="K110" s="43">
        <v>2.15</v>
      </c>
      <c r="L110" s="1">
        <v>31.4</v>
      </c>
      <c r="M110" s="1">
        <f t="shared" si="12"/>
        <v>188.39999999999998</v>
      </c>
      <c r="N110" s="43">
        <v>8.9600000000000009</v>
      </c>
      <c r="O110" s="43">
        <v>11.45</v>
      </c>
      <c r="P110" s="43">
        <v>0.15</v>
      </c>
      <c r="Q110" s="43">
        <v>0.01</v>
      </c>
      <c r="R110" s="43">
        <v>0.1</v>
      </c>
      <c r="S110" s="4">
        <v>14.95</v>
      </c>
      <c r="T110" s="3">
        <f t="shared" si="13"/>
        <v>89.699999999999989</v>
      </c>
      <c r="U110" s="43">
        <v>0.27</v>
      </c>
      <c r="V110" s="43">
        <v>0.03</v>
      </c>
      <c r="W110" s="43" t="s">
        <v>47</v>
      </c>
      <c r="X110" s="43" t="s">
        <v>47</v>
      </c>
      <c r="Y110" s="43">
        <v>0.1</v>
      </c>
      <c r="Z110" s="43">
        <v>97</v>
      </c>
      <c r="AA110" s="43" t="s">
        <v>39</v>
      </c>
      <c r="AB110" s="43" t="s">
        <v>45</v>
      </c>
      <c r="AC110" s="43" t="s">
        <v>39</v>
      </c>
      <c r="AD110" s="43">
        <v>108</v>
      </c>
      <c r="AE110" s="13">
        <v>722</v>
      </c>
      <c r="AF110" s="13">
        <f t="shared" si="14"/>
        <v>4332</v>
      </c>
      <c r="AG110" s="43">
        <v>1</v>
      </c>
      <c r="AH110" s="10">
        <v>369</v>
      </c>
      <c r="AI110" s="10">
        <f t="shared" si="15"/>
        <v>2214</v>
      </c>
      <c r="AJ110" s="43" t="s">
        <v>48</v>
      </c>
      <c r="AK110" s="43">
        <v>175</v>
      </c>
    </row>
    <row r="111" spans="1:37">
      <c r="A111" s="43" t="s">
        <v>152</v>
      </c>
      <c r="B111" s="18">
        <v>889</v>
      </c>
      <c r="C111" s="18">
        <v>896.5</v>
      </c>
      <c r="D111" s="43">
        <f t="shared" si="8"/>
        <v>7.5</v>
      </c>
      <c r="E111" s="43"/>
      <c r="F111" s="43">
        <f t="shared" si="9"/>
        <v>270.96719999999999</v>
      </c>
      <c r="G111" s="43">
        <f t="shared" si="10"/>
        <v>273.25319999999999</v>
      </c>
      <c r="H111" s="43">
        <f t="shared" si="11"/>
        <v>2.2860000000000014</v>
      </c>
      <c r="I111" s="43">
        <v>7.39</v>
      </c>
      <c r="J111" s="43">
        <v>23.2</v>
      </c>
      <c r="K111" s="43">
        <v>2.29</v>
      </c>
      <c r="L111" s="1">
        <v>35.6</v>
      </c>
      <c r="M111" s="1">
        <f t="shared" si="12"/>
        <v>267</v>
      </c>
      <c r="N111" s="43">
        <v>8.18</v>
      </c>
      <c r="O111" s="43">
        <v>9.7799999999999994</v>
      </c>
      <c r="P111" s="43">
        <v>0.13</v>
      </c>
      <c r="Q111" s="43" t="s">
        <v>47</v>
      </c>
      <c r="R111" s="43">
        <v>0.14000000000000001</v>
      </c>
      <c r="S111" s="4">
        <v>18.75</v>
      </c>
      <c r="T111" s="3">
        <f t="shared" si="13"/>
        <v>140.625</v>
      </c>
      <c r="U111" s="43">
        <v>0.28000000000000003</v>
      </c>
      <c r="V111" s="43">
        <v>0.03</v>
      </c>
      <c r="W111" s="43" t="s">
        <v>47</v>
      </c>
      <c r="X111" s="43" t="s">
        <v>47</v>
      </c>
      <c r="Y111" s="43">
        <v>-0.1</v>
      </c>
      <c r="Z111" s="43">
        <v>98.3</v>
      </c>
      <c r="AA111" s="43" t="s">
        <v>39</v>
      </c>
      <c r="AB111" s="43" t="s">
        <v>45</v>
      </c>
      <c r="AC111" s="43" t="s">
        <v>39</v>
      </c>
      <c r="AD111" s="43">
        <v>112</v>
      </c>
      <c r="AE111" s="13">
        <v>511</v>
      </c>
      <c r="AF111" s="13">
        <f t="shared" si="14"/>
        <v>3832.5</v>
      </c>
      <c r="AG111" s="43">
        <v>1</v>
      </c>
      <c r="AH111" s="10">
        <v>360</v>
      </c>
      <c r="AI111" s="10">
        <f t="shared" si="15"/>
        <v>2700</v>
      </c>
      <c r="AJ111" s="43">
        <v>3</v>
      </c>
      <c r="AK111" s="43">
        <v>197</v>
      </c>
    </row>
    <row r="112" spans="1:37">
      <c r="A112" s="43" t="s">
        <v>153</v>
      </c>
      <c r="B112" s="18">
        <v>896.5</v>
      </c>
      <c r="C112" s="18">
        <v>903</v>
      </c>
      <c r="D112" s="43">
        <f t="shared" si="8"/>
        <v>6.5</v>
      </c>
      <c r="E112" s="43"/>
      <c r="F112" s="43">
        <f t="shared" si="9"/>
        <v>273.25319999999999</v>
      </c>
      <c r="G112" s="43">
        <f t="shared" si="10"/>
        <v>275.23439999999999</v>
      </c>
      <c r="H112" s="43">
        <f t="shared" si="11"/>
        <v>1.9812000000000012</v>
      </c>
      <c r="I112" s="43">
        <v>7.3</v>
      </c>
      <c r="J112" s="43">
        <v>32</v>
      </c>
      <c r="K112" s="43">
        <v>2.42</v>
      </c>
      <c r="L112" s="1">
        <v>26.3</v>
      </c>
      <c r="M112" s="1">
        <f t="shared" si="12"/>
        <v>170.95000000000002</v>
      </c>
      <c r="N112" s="43">
        <v>11.3</v>
      </c>
      <c r="O112" s="43">
        <v>11.9</v>
      </c>
      <c r="P112" s="43">
        <v>0.18</v>
      </c>
      <c r="Q112" s="43">
        <v>0.01</v>
      </c>
      <c r="R112" s="43">
        <v>0.09</v>
      </c>
      <c r="S112" s="4">
        <v>11.15</v>
      </c>
      <c r="T112" s="3">
        <f t="shared" si="13"/>
        <v>72.475000000000009</v>
      </c>
      <c r="U112" s="43">
        <v>0.25</v>
      </c>
      <c r="V112" s="43">
        <v>0.03</v>
      </c>
      <c r="W112" s="43" t="s">
        <v>47</v>
      </c>
      <c r="X112" s="43" t="s">
        <v>47</v>
      </c>
      <c r="Y112" s="43">
        <v>0.6</v>
      </c>
      <c r="Z112" s="43">
        <v>96.2</v>
      </c>
      <c r="AA112" s="43" t="s">
        <v>39</v>
      </c>
      <c r="AB112" s="43" t="s">
        <v>45</v>
      </c>
      <c r="AC112" s="43" t="s">
        <v>39</v>
      </c>
      <c r="AD112" s="43">
        <v>89</v>
      </c>
      <c r="AE112" s="13">
        <v>775</v>
      </c>
      <c r="AF112" s="13">
        <f t="shared" si="14"/>
        <v>5037.5</v>
      </c>
      <c r="AG112" s="43">
        <v>1</v>
      </c>
      <c r="AH112" s="10">
        <v>325</v>
      </c>
      <c r="AI112" s="10">
        <f t="shared" si="15"/>
        <v>2112.5</v>
      </c>
      <c r="AJ112" s="43">
        <v>3</v>
      </c>
      <c r="AK112" s="43">
        <v>145</v>
      </c>
    </row>
    <row r="113" spans="1:37">
      <c r="A113" s="43" t="s">
        <v>154</v>
      </c>
      <c r="B113" s="18">
        <v>903</v>
      </c>
      <c r="C113" s="18">
        <v>909</v>
      </c>
      <c r="D113" s="43">
        <f t="shared" si="8"/>
        <v>6</v>
      </c>
      <c r="E113" s="43"/>
      <c r="F113" s="43">
        <f t="shared" si="9"/>
        <v>275.23439999999999</v>
      </c>
      <c r="G113" s="43">
        <f t="shared" si="10"/>
        <v>277.06319999999999</v>
      </c>
      <c r="H113" s="43">
        <f t="shared" si="11"/>
        <v>1.8288000000000011</v>
      </c>
      <c r="I113" s="43">
        <v>7.09</v>
      </c>
      <c r="J113" s="43">
        <v>31.4</v>
      </c>
      <c r="K113" s="43">
        <v>2.44</v>
      </c>
      <c r="L113" s="1">
        <v>26.3</v>
      </c>
      <c r="M113" s="1">
        <f t="shared" si="12"/>
        <v>157.80000000000001</v>
      </c>
      <c r="N113" s="43">
        <v>11.35</v>
      </c>
      <c r="O113" s="43">
        <v>11.55</v>
      </c>
      <c r="P113" s="43">
        <v>0.16</v>
      </c>
      <c r="Q113" s="43" t="s">
        <v>47</v>
      </c>
      <c r="R113" s="43">
        <v>0.1</v>
      </c>
      <c r="S113" s="4">
        <v>11.8</v>
      </c>
      <c r="T113" s="3">
        <f t="shared" si="13"/>
        <v>70.800000000000011</v>
      </c>
      <c r="U113" s="43">
        <v>0.24</v>
      </c>
      <c r="V113" s="43" t="s">
        <v>47</v>
      </c>
      <c r="W113" s="43" t="s">
        <v>47</v>
      </c>
      <c r="X113" s="43" t="s">
        <v>47</v>
      </c>
      <c r="Y113" s="43">
        <v>0.5</v>
      </c>
      <c r="Z113" s="43">
        <v>95.8</v>
      </c>
      <c r="AA113" s="43" t="s">
        <v>39</v>
      </c>
      <c r="AB113" s="43" t="s">
        <v>45</v>
      </c>
      <c r="AC113" s="43" t="s">
        <v>39</v>
      </c>
      <c r="AD113" s="43">
        <v>95</v>
      </c>
      <c r="AE113" s="13">
        <v>704</v>
      </c>
      <c r="AF113" s="13">
        <f t="shared" si="14"/>
        <v>4224</v>
      </c>
      <c r="AG113" s="43">
        <v>1</v>
      </c>
      <c r="AH113" s="10">
        <v>328</v>
      </c>
      <c r="AI113" s="10">
        <f t="shared" si="15"/>
        <v>1968</v>
      </c>
      <c r="AJ113" s="43">
        <v>2</v>
      </c>
      <c r="AK113" s="43">
        <v>149</v>
      </c>
    </row>
    <row r="114" spans="1:37">
      <c r="A114" s="43" t="s">
        <v>155</v>
      </c>
      <c r="B114" s="18">
        <v>909</v>
      </c>
      <c r="C114" s="18">
        <v>916</v>
      </c>
      <c r="D114" s="43">
        <f t="shared" si="8"/>
        <v>7</v>
      </c>
      <c r="E114" s="43"/>
      <c r="F114" s="43">
        <f t="shared" si="9"/>
        <v>277.06319999999999</v>
      </c>
      <c r="G114" s="43">
        <f t="shared" si="10"/>
        <v>279.1968</v>
      </c>
      <c r="H114" s="43">
        <f t="shared" si="11"/>
        <v>2.1336000000000013</v>
      </c>
      <c r="I114" s="43">
        <v>6.91</v>
      </c>
      <c r="J114" s="43">
        <v>27.7</v>
      </c>
      <c r="K114" s="43">
        <v>2.16</v>
      </c>
      <c r="L114" s="1">
        <v>28.9</v>
      </c>
      <c r="M114" s="1">
        <f t="shared" si="12"/>
        <v>202.29999999999998</v>
      </c>
      <c r="N114" s="43">
        <v>9.9600000000000009</v>
      </c>
      <c r="O114" s="43">
        <v>10.75</v>
      </c>
      <c r="P114" s="43">
        <v>0.14000000000000001</v>
      </c>
      <c r="Q114" s="43" t="s">
        <v>47</v>
      </c>
      <c r="R114" s="43">
        <v>0.1</v>
      </c>
      <c r="S114" s="4">
        <v>15.75</v>
      </c>
      <c r="T114" s="3">
        <f t="shared" si="13"/>
        <v>110.25</v>
      </c>
      <c r="U114" s="43">
        <v>0.31</v>
      </c>
      <c r="V114" s="43">
        <v>0.03</v>
      </c>
      <c r="W114" s="43" t="s">
        <v>47</v>
      </c>
      <c r="X114" s="43" t="s">
        <v>47</v>
      </c>
      <c r="Y114" s="43">
        <v>0.2</v>
      </c>
      <c r="Z114" s="43">
        <v>96</v>
      </c>
      <c r="AA114" s="43" t="s">
        <v>39</v>
      </c>
      <c r="AB114" s="43" t="s">
        <v>45</v>
      </c>
      <c r="AC114" s="43" t="s">
        <v>39</v>
      </c>
      <c r="AD114" s="43">
        <v>99</v>
      </c>
      <c r="AE114" s="13">
        <v>696</v>
      </c>
      <c r="AF114" s="13">
        <f t="shared" si="14"/>
        <v>4872</v>
      </c>
      <c r="AG114" s="43">
        <v>1</v>
      </c>
      <c r="AH114" s="10">
        <v>321</v>
      </c>
      <c r="AI114" s="10">
        <f t="shared" si="15"/>
        <v>2247</v>
      </c>
      <c r="AJ114" s="43" t="s">
        <v>48</v>
      </c>
      <c r="AK114" s="43">
        <v>151</v>
      </c>
    </row>
    <row r="115" spans="1:37">
      <c r="A115" s="43" t="s">
        <v>156</v>
      </c>
      <c r="B115" s="18">
        <v>916</v>
      </c>
      <c r="C115" s="18">
        <v>923</v>
      </c>
      <c r="D115" s="43">
        <f t="shared" si="8"/>
        <v>7</v>
      </c>
      <c r="E115" s="43"/>
      <c r="F115" s="43">
        <f t="shared" si="9"/>
        <v>279.1968</v>
      </c>
      <c r="G115" s="43">
        <f t="shared" si="10"/>
        <v>281.3304</v>
      </c>
      <c r="H115" s="43">
        <f t="shared" si="11"/>
        <v>2.1336000000000013</v>
      </c>
      <c r="I115" s="43">
        <v>8.25</v>
      </c>
      <c r="J115" s="43">
        <v>24.7</v>
      </c>
      <c r="K115" s="43">
        <v>2.04</v>
      </c>
      <c r="L115" s="1">
        <v>32.299999999999997</v>
      </c>
      <c r="M115" s="1">
        <f t="shared" si="12"/>
        <v>226.09999999999997</v>
      </c>
      <c r="N115" s="43">
        <v>8.64</v>
      </c>
      <c r="O115" s="43">
        <v>10.45</v>
      </c>
      <c r="P115" s="43">
        <v>0.12</v>
      </c>
      <c r="Q115" s="43" t="s">
        <v>47</v>
      </c>
      <c r="R115" s="43">
        <v>0.13</v>
      </c>
      <c r="S115" s="6">
        <v>19.100000000000001</v>
      </c>
      <c r="T115" s="5">
        <f t="shared" si="13"/>
        <v>133.70000000000002</v>
      </c>
      <c r="U115" s="43">
        <v>0.28000000000000003</v>
      </c>
      <c r="V115" s="43">
        <v>0.03</v>
      </c>
      <c r="W115" s="43" t="s">
        <v>47</v>
      </c>
      <c r="X115" s="43" t="s">
        <v>47</v>
      </c>
      <c r="Y115" s="43">
        <v>-0.1</v>
      </c>
      <c r="Z115" s="43">
        <v>97.7</v>
      </c>
      <c r="AA115" s="43" t="s">
        <v>39</v>
      </c>
      <c r="AB115" s="43">
        <v>6</v>
      </c>
      <c r="AC115" s="43" t="s">
        <v>39</v>
      </c>
      <c r="AD115" s="43">
        <v>104</v>
      </c>
      <c r="AE115" s="13">
        <v>491</v>
      </c>
      <c r="AF115" s="13">
        <f t="shared" si="14"/>
        <v>3437</v>
      </c>
      <c r="AG115" s="43" t="s">
        <v>58</v>
      </c>
      <c r="AH115" s="10">
        <v>321</v>
      </c>
      <c r="AI115" s="10">
        <f t="shared" si="15"/>
        <v>2247</v>
      </c>
      <c r="AJ115" s="43" t="s">
        <v>48</v>
      </c>
      <c r="AK115" s="43">
        <v>156</v>
      </c>
    </row>
    <row r="116" spans="1:37">
      <c r="A116" s="43" t="s">
        <v>157</v>
      </c>
      <c r="B116" s="18">
        <v>923</v>
      </c>
      <c r="C116" s="18">
        <v>929</v>
      </c>
      <c r="D116" s="43">
        <f t="shared" si="8"/>
        <v>6</v>
      </c>
      <c r="E116" s="43"/>
      <c r="F116" s="43">
        <f t="shared" si="9"/>
        <v>281.3304</v>
      </c>
      <c r="G116" s="43">
        <f t="shared" si="10"/>
        <v>283.1592</v>
      </c>
      <c r="H116" s="43">
        <f t="shared" si="11"/>
        <v>1.8288000000000011</v>
      </c>
      <c r="I116" s="43">
        <v>7.83</v>
      </c>
      <c r="J116" s="43">
        <v>11.9</v>
      </c>
      <c r="K116" s="43">
        <v>1.56</v>
      </c>
      <c r="L116" s="1">
        <v>43.6</v>
      </c>
      <c r="M116" s="1">
        <f t="shared" si="12"/>
        <v>261.60000000000002</v>
      </c>
      <c r="N116" s="43">
        <v>3.34</v>
      </c>
      <c r="O116" s="43">
        <v>7.89</v>
      </c>
      <c r="P116" s="43">
        <v>0.05</v>
      </c>
      <c r="Q116" s="43" t="s">
        <v>47</v>
      </c>
      <c r="R116" s="43">
        <v>0.2</v>
      </c>
      <c r="S116" s="4">
        <v>29.2</v>
      </c>
      <c r="T116" s="3">
        <f t="shared" si="13"/>
        <v>175.2</v>
      </c>
      <c r="U116" s="43">
        <v>0.33</v>
      </c>
      <c r="V116" s="43">
        <v>0.02</v>
      </c>
      <c r="W116" s="43" t="s">
        <v>47</v>
      </c>
      <c r="X116" s="43" t="s">
        <v>47</v>
      </c>
      <c r="Y116" s="43">
        <v>-0.2</v>
      </c>
      <c r="Z116" s="43">
        <v>97.9</v>
      </c>
      <c r="AA116" s="43" t="s">
        <v>39</v>
      </c>
      <c r="AB116" s="43">
        <v>8</v>
      </c>
      <c r="AC116" s="43" t="s">
        <v>39</v>
      </c>
      <c r="AD116" s="43">
        <v>147</v>
      </c>
      <c r="AE116" s="13">
        <v>399</v>
      </c>
      <c r="AF116" s="13">
        <f t="shared" si="14"/>
        <v>2394</v>
      </c>
      <c r="AG116" s="43">
        <v>1</v>
      </c>
      <c r="AH116" s="10">
        <v>377</v>
      </c>
      <c r="AI116" s="10">
        <f t="shared" si="15"/>
        <v>2262</v>
      </c>
      <c r="AJ116" s="43" t="s">
        <v>48</v>
      </c>
      <c r="AK116" s="43">
        <v>218</v>
      </c>
    </row>
    <row r="117" spans="1:37">
      <c r="A117" s="43" t="s">
        <v>158</v>
      </c>
      <c r="B117" s="18">
        <v>929</v>
      </c>
      <c r="C117" s="18">
        <v>936</v>
      </c>
      <c r="D117" s="43">
        <f t="shared" si="8"/>
        <v>7</v>
      </c>
      <c r="E117" s="43"/>
      <c r="F117" s="43">
        <f t="shared" si="9"/>
        <v>283.1592</v>
      </c>
      <c r="G117" s="43">
        <f t="shared" si="10"/>
        <v>285.2928</v>
      </c>
      <c r="H117" s="43">
        <f t="shared" si="11"/>
        <v>2.1336000000000013</v>
      </c>
      <c r="I117" s="43">
        <v>3.56</v>
      </c>
      <c r="J117" s="43">
        <v>16.600000000000001</v>
      </c>
      <c r="K117" s="43">
        <v>1.34</v>
      </c>
      <c r="L117" s="1">
        <v>41</v>
      </c>
      <c r="M117" s="1">
        <f t="shared" si="12"/>
        <v>287</v>
      </c>
      <c r="N117" s="43">
        <v>3.73</v>
      </c>
      <c r="O117" s="43">
        <v>10.75</v>
      </c>
      <c r="P117" s="43">
        <v>0.05</v>
      </c>
      <c r="Q117" s="43">
        <v>0.01</v>
      </c>
      <c r="R117" s="43">
        <v>0.17</v>
      </c>
      <c r="S117" s="4">
        <v>26.2</v>
      </c>
      <c r="T117" s="3">
        <f t="shared" si="13"/>
        <v>183.4</v>
      </c>
      <c r="U117" s="43">
        <v>0.33</v>
      </c>
      <c r="V117" s="43">
        <v>0.03</v>
      </c>
      <c r="W117" s="43" t="s">
        <v>47</v>
      </c>
      <c r="X117" s="43" t="s">
        <v>47</v>
      </c>
      <c r="Y117" s="43">
        <v>-0.1</v>
      </c>
      <c r="Z117" s="43">
        <v>100</v>
      </c>
      <c r="AA117" s="43" t="s">
        <v>39</v>
      </c>
      <c r="AB117" s="43">
        <v>11</v>
      </c>
      <c r="AC117" s="43" t="s">
        <v>39</v>
      </c>
      <c r="AD117" s="43">
        <v>138</v>
      </c>
      <c r="AE117" s="13">
        <v>371</v>
      </c>
      <c r="AF117" s="13">
        <f t="shared" si="14"/>
        <v>2597</v>
      </c>
      <c r="AG117" s="43">
        <v>1</v>
      </c>
      <c r="AH117" s="10">
        <v>410</v>
      </c>
      <c r="AI117" s="10">
        <f t="shared" si="15"/>
        <v>2870</v>
      </c>
      <c r="AJ117" s="43">
        <v>3</v>
      </c>
      <c r="AK117" s="43">
        <v>199</v>
      </c>
    </row>
    <row r="118" spans="1:37">
      <c r="A118" s="43" t="s">
        <v>159</v>
      </c>
      <c r="B118" s="18">
        <v>936</v>
      </c>
      <c r="C118" s="18">
        <v>943</v>
      </c>
      <c r="D118" s="43">
        <f t="shared" si="8"/>
        <v>7</v>
      </c>
      <c r="E118" s="43"/>
      <c r="F118" s="43">
        <f t="shared" si="9"/>
        <v>285.2928</v>
      </c>
      <c r="G118" s="43">
        <f t="shared" si="10"/>
        <v>287.4264</v>
      </c>
      <c r="H118" s="43">
        <f t="shared" si="11"/>
        <v>2.1336000000000013</v>
      </c>
      <c r="I118" s="43">
        <v>8.49</v>
      </c>
      <c r="J118" s="43">
        <v>18.8</v>
      </c>
      <c r="K118" s="43">
        <v>1.65</v>
      </c>
      <c r="L118" s="1">
        <v>38.200000000000003</v>
      </c>
      <c r="M118" s="1">
        <f t="shared" si="12"/>
        <v>267.40000000000003</v>
      </c>
      <c r="N118" s="43">
        <v>5.04</v>
      </c>
      <c r="O118" s="43">
        <v>10.45</v>
      </c>
      <c r="P118" s="43">
        <v>0.08</v>
      </c>
      <c r="Q118" s="43" t="s">
        <v>47</v>
      </c>
      <c r="R118" s="43">
        <v>0.18</v>
      </c>
      <c r="S118" s="7">
        <v>22.8</v>
      </c>
      <c r="T118" s="17">
        <f t="shared" si="13"/>
        <v>159.6</v>
      </c>
      <c r="U118" s="43">
        <v>0.31</v>
      </c>
      <c r="V118" s="43">
        <v>0.04</v>
      </c>
      <c r="W118" s="43" t="s">
        <v>47</v>
      </c>
      <c r="X118" s="43" t="s">
        <v>47</v>
      </c>
      <c r="Y118" s="43">
        <v>-0.6</v>
      </c>
      <c r="Z118" s="43">
        <v>97</v>
      </c>
      <c r="AA118" s="43" t="s">
        <v>39</v>
      </c>
      <c r="AB118" s="43">
        <v>6</v>
      </c>
      <c r="AC118" s="43" t="s">
        <v>39</v>
      </c>
      <c r="AD118" s="43">
        <v>130</v>
      </c>
      <c r="AE118" s="13">
        <v>287</v>
      </c>
      <c r="AF118" s="13">
        <f t="shared" si="14"/>
        <v>2009</v>
      </c>
      <c r="AG118" s="43" t="s">
        <v>58</v>
      </c>
      <c r="AH118" s="10">
        <v>395</v>
      </c>
      <c r="AI118" s="10">
        <f t="shared" si="15"/>
        <v>2765</v>
      </c>
      <c r="AJ118" s="43">
        <v>2</v>
      </c>
      <c r="AK118" s="43">
        <v>196</v>
      </c>
    </row>
    <row r="119" spans="1:37">
      <c r="A119" s="43" t="s">
        <v>160</v>
      </c>
      <c r="B119" s="18">
        <v>943</v>
      </c>
      <c r="C119" s="18">
        <v>949</v>
      </c>
      <c r="D119" s="43">
        <f t="shared" si="8"/>
        <v>6</v>
      </c>
      <c r="E119" s="43"/>
      <c r="F119" s="43">
        <f t="shared" si="9"/>
        <v>287.4264</v>
      </c>
      <c r="G119" s="43">
        <f t="shared" si="10"/>
        <v>289.2552</v>
      </c>
      <c r="H119" s="43">
        <f t="shared" si="11"/>
        <v>1.8288000000000011</v>
      </c>
      <c r="I119" s="43">
        <v>6.6</v>
      </c>
      <c r="J119" s="43">
        <v>25.6</v>
      </c>
      <c r="K119" s="43">
        <v>1.86</v>
      </c>
      <c r="L119" s="1">
        <v>31.5</v>
      </c>
      <c r="M119" s="1">
        <f t="shared" si="12"/>
        <v>189</v>
      </c>
      <c r="N119" s="43">
        <v>7.85</v>
      </c>
      <c r="O119" s="43">
        <v>11.7</v>
      </c>
      <c r="P119" s="43">
        <v>0.11</v>
      </c>
      <c r="Q119" s="43">
        <v>0.01</v>
      </c>
      <c r="R119" s="43">
        <v>0.1</v>
      </c>
      <c r="S119" s="4">
        <v>17.649999999999999</v>
      </c>
      <c r="T119" s="3">
        <f t="shared" si="13"/>
        <v>105.89999999999999</v>
      </c>
      <c r="U119" s="43">
        <v>0.28999999999999998</v>
      </c>
      <c r="V119" s="43">
        <v>0.01</v>
      </c>
      <c r="W119" s="43" t="s">
        <v>47</v>
      </c>
      <c r="X119" s="43" t="s">
        <v>47</v>
      </c>
      <c r="Y119" s="43">
        <v>0.2</v>
      </c>
      <c r="Z119" s="43">
        <v>96.9</v>
      </c>
      <c r="AA119" s="43" t="s">
        <v>39</v>
      </c>
      <c r="AB119" s="43">
        <v>9</v>
      </c>
      <c r="AC119" s="43" t="s">
        <v>39</v>
      </c>
      <c r="AD119" s="43">
        <v>109</v>
      </c>
      <c r="AE119" s="13">
        <v>386</v>
      </c>
      <c r="AF119" s="13">
        <f t="shared" si="14"/>
        <v>2316</v>
      </c>
      <c r="AG119" s="43" t="s">
        <v>58</v>
      </c>
      <c r="AH119" s="10">
        <v>352</v>
      </c>
      <c r="AI119" s="10">
        <f t="shared" si="15"/>
        <v>2112</v>
      </c>
      <c r="AJ119" s="43">
        <v>2</v>
      </c>
      <c r="AK119" s="43">
        <v>157</v>
      </c>
    </row>
    <row r="120" spans="1:37">
      <c r="A120" s="43" t="s">
        <v>161</v>
      </c>
      <c r="B120" s="18">
        <v>949</v>
      </c>
      <c r="C120" s="18">
        <v>956</v>
      </c>
      <c r="D120" s="43">
        <f t="shared" si="8"/>
        <v>7</v>
      </c>
      <c r="E120" s="43"/>
      <c r="F120" s="43">
        <f t="shared" si="9"/>
        <v>289.2552</v>
      </c>
      <c r="G120" s="43">
        <f t="shared" si="10"/>
        <v>291.3888</v>
      </c>
      <c r="H120" s="43">
        <f t="shared" si="11"/>
        <v>2.1336000000000013</v>
      </c>
      <c r="I120" s="43">
        <v>7.34</v>
      </c>
      <c r="J120" s="43">
        <v>30.9</v>
      </c>
      <c r="K120" s="43">
        <v>2.44</v>
      </c>
      <c r="L120" s="1">
        <v>27.1</v>
      </c>
      <c r="M120" s="1">
        <f t="shared" si="12"/>
        <v>189.70000000000002</v>
      </c>
      <c r="N120" s="43">
        <v>11.2</v>
      </c>
      <c r="O120" s="43">
        <v>12.2</v>
      </c>
      <c r="P120" s="43">
        <v>0.19</v>
      </c>
      <c r="Q120" s="43">
        <v>0.03</v>
      </c>
      <c r="R120" s="43">
        <v>0.1</v>
      </c>
      <c r="S120" s="4">
        <v>13.4</v>
      </c>
      <c r="T120" s="3">
        <f t="shared" si="13"/>
        <v>93.8</v>
      </c>
      <c r="U120" s="43">
        <v>0.25</v>
      </c>
      <c r="V120" s="43">
        <v>0.01</v>
      </c>
      <c r="W120" s="43" t="s">
        <v>47</v>
      </c>
      <c r="X120" s="43" t="s">
        <v>47</v>
      </c>
      <c r="Y120" s="43">
        <v>-0.1</v>
      </c>
      <c r="Z120" s="43">
        <v>97.7</v>
      </c>
      <c r="AA120" s="43" t="s">
        <v>39</v>
      </c>
      <c r="AB120" s="43">
        <v>10</v>
      </c>
      <c r="AC120" s="43" t="s">
        <v>39</v>
      </c>
      <c r="AD120" s="43">
        <v>98</v>
      </c>
      <c r="AE120" s="13">
        <v>580</v>
      </c>
      <c r="AF120" s="13">
        <f t="shared" si="14"/>
        <v>4060</v>
      </c>
      <c r="AG120" s="43" t="s">
        <v>58</v>
      </c>
      <c r="AH120" s="10">
        <v>330</v>
      </c>
      <c r="AI120" s="10">
        <f t="shared" si="15"/>
        <v>2310</v>
      </c>
      <c r="AJ120" s="43">
        <v>3</v>
      </c>
      <c r="AK120" s="43">
        <v>155</v>
      </c>
    </row>
    <row r="121" spans="1:37">
      <c r="A121" s="43" t="s">
        <v>162</v>
      </c>
      <c r="B121" s="18">
        <v>956</v>
      </c>
      <c r="C121" s="18">
        <v>963</v>
      </c>
      <c r="D121" s="43">
        <f t="shared" si="8"/>
        <v>7</v>
      </c>
      <c r="E121" s="43"/>
      <c r="F121" s="43">
        <f t="shared" si="9"/>
        <v>291.3888</v>
      </c>
      <c r="G121" s="43">
        <f t="shared" si="10"/>
        <v>293.5224</v>
      </c>
      <c r="H121" s="43">
        <f t="shared" si="11"/>
        <v>2.1336000000000013</v>
      </c>
      <c r="I121" s="43">
        <v>7.98</v>
      </c>
      <c r="J121" s="43">
        <v>31.4</v>
      </c>
      <c r="K121" s="43">
        <v>2.37</v>
      </c>
      <c r="L121" s="1">
        <v>27.1</v>
      </c>
      <c r="M121" s="1">
        <f t="shared" si="12"/>
        <v>189.70000000000002</v>
      </c>
      <c r="N121" s="43">
        <v>11.25</v>
      </c>
      <c r="O121" s="43">
        <v>11.5</v>
      </c>
      <c r="P121" s="43">
        <v>0.17</v>
      </c>
      <c r="Q121" s="43" t="s">
        <v>47</v>
      </c>
      <c r="R121" s="43">
        <v>0.1</v>
      </c>
      <c r="S121" s="4">
        <v>12.1</v>
      </c>
      <c r="T121" s="3">
        <f t="shared" si="13"/>
        <v>84.7</v>
      </c>
      <c r="U121" s="43">
        <v>0.25</v>
      </c>
      <c r="V121" s="43">
        <v>0.04</v>
      </c>
      <c r="W121" s="43" t="s">
        <v>47</v>
      </c>
      <c r="X121" s="43" t="s">
        <v>47</v>
      </c>
      <c r="Y121" s="43">
        <v>0.7</v>
      </c>
      <c r="Z121" s="43">
        <v>97</v>
      </c>
      <c r="AA121" s="43" t="s">
        <v>39</v>
      </c>
      <c r="AB121" s="43">
        <v>9</v>
      </c>
      <c r="AC121" s="43" t="s">
        <v>39</v>
      </c>
      <c r="AD121" s="43">
        <v>93</v>
      </c>
      <c r="AE121" s="13">
        <v>606</v>
      </c>
      <c r="AF121" s="13">
        <f t="shared" si="14"/>
        <v>4242</v>
      </c>
      <c r="AG121" s="43">
        <v>1</v>
      </c>
      <c r="AH121" s="10">
        <v>325</v>
      </c>
      <c r="AI121" s="10">
        <f t="shared" si="15"/>
        <v>2275</v>
      </c>
      <c r="AJ121" s="43">
        <v>2</v>
      </c>
      <c r="AK121" s="43">
        <v>151</v>
      </c>
    </row>
    <row r="122" spans="1:37">
      <c r="A122" s="43" t="s">
        <v>163</v>
      </c>
      <c r="B122" s="18">
        <v>963</v>
      </c>
      <c r="C122" s="18">
        <v>969.5</v>
      </c>
      <c r="D122" s="43">
        <f t="shared" si="8"/>
        <v>6.5</v>
      </c>
      <c r="E122" s="43"/>
      <c r="F122" s="43">
        <f t="shared" si="9"/>
        <v>293.5224</v>
      </c>
      <c r="G122" s="43">
        <f t="shared" si="10"/>
        <v>295.50360000000001</v>
      </c>
      <c r="H122" s="43">
        <f t="shared" si="11"/>
        <v>1.9812000000000012</v>
      </c>
      <c r="I122" s="43">
        <v>7.54</v>
      </c>
      <c r="J122" s="43">
        <v>33.4</v>
      </c>
      <c r="K122" s="43">
        <v>2.78</v>
      </c>
      <c r="L122" s="1">
        <v>24.9</v>
      </c>
      <c r="M122" s="1">
        <f t="shared" si="12"/>
        <v>161.85</v>
      </c>
      <c r="N122" s="43">
        <v>12.45</v>
      </c>
      <c r="O122" s="43">
        <v>11.25</v>
      </c>
      <c r="P122" s="43">
        <v>0.19</v>
      </c>
      <c r="Q122" s="43">
        <v>0.04</v>
      </c>
      <c r="R122" s="43">
        <v>0.08</v>
      </c>
      <c r="S122" s="4">
        <v>10.95</v>
      </c>
      <c r="T122" s="3">
        <f t="shared" si="13"/>
        <v>71.174999999999997</v>
      </c>
      <c r="U122" s="43">
        <v>0.23</v>
      </c>
      <c r="V122" s="43">
        <v>0.05</v>
      </c>
      <c r="W122" s="43" t="s">
        <v>47</v>
      </c>
      <c r="X122" s="43" t="s">
        <v>47</v>
      </c>
      <c r="Y122" s="43">
        <v>0.7</v>
      </c>
      <c r="Z122" s="43">
        <v>97</v>
      </c>
      <c r="AA122" s="43" t="s">
        <v>39</v>
      </c>
      <c r="AB122" s="43">
        <v>10</v>
      </c>
      <c r="AC122" s="43" t="s">
        <v>39</v>
      </c>
      <c r="AD122" s="43">
        <v>85</v>
      </c>
      <c r="AE122" s="13">
        <v>565</v>
      </c>
      <c r="AF122" s="13">
        <f t="shared" si="14"/>
        <v>3672.5</v>
      </c>
      <c r="AG122" s="43">
        <v>1</v>
      </c>
      <c r="AH122" s="10">
        <v>291</v>
      </c>
      <c r="AI122" s="10">
        <f t="shared" si="15"/>
        <v>1891.5</v>
      </c>
      <c r="AJ122" s="43" t="s">
        <v>48</v>
      </c>
      <c r="AK122" s="43">
        <v>139</v>
      </c>
    </row>
    <row r="123" spans="1:37">
      <c r="A123" s="43" t="s">
        <v>164</v>
      </c>
      <c r="B123" s="18">
        <v>969.5</v>
      </c>
      <c r="C123" s="18">
        <v>977</v>
      </c>
      <c r="D123" s="43">
        <f t="shared" si="8"/>
        <v>7.5</v>
      </c>
      <c r="E123" s="43"/>
      <c r="F123" s="43">
        <f t="shared" si="9"/>
        <v>295.50360000000001</v>
      </c>
      <c r="G123" s="43">
        <f t="shared" si="10"/>
        <v>297.78960000000001</v>
      </c>
      <c r="H123" s="43">
        <f t="shared" si="11"/>
        <v>2.2860000000000014</v>
      </c>
      <c r="I123" s="43">
        <v>8.1300000000000008</v>
      </c>
      <c r="J123" s="43">
        <v>25.2</v>
      </c>
      <c r="K123" s="43">
        <v>2.33</v>
      </c>
      <c r="L123" s="1">
        <v>34.700000000000003</v>
      </c>
      <c r="M123" s="1">
        <f t="shared" si="12"/>
        <v>260.25</v>
      </c>
      <c r="N123" s="43">
        <v>8.56</v>
      </c>
      <c r="O123" s="43">
        <v>10.4</v>
      </c>
      <c r="P123" s="43">
        <v>0.13</v>
      </c>
      <c r="Q123" s="43" t="s">
        <v>47</v>
      </c>
      <c r="R123" s="43">
        <v>0.11</v>
      </c>
      <c r="S123" s="4">
        <v>15.85</v>
      </c>
      <c r="T123" s="3">
        <f t="shared" si="13"/>
        <v>118.875</v>
      </c>
      <c r="U123" s="43">
        <v>0.28000000000000003</v>
      </c>
      <c r="V123" s="43">
        <v>0.03</v>
      </c>
      <c r="W123" s="43" t="s">
        <v>47</v>
      </c>
      <c r="X123" s="43" t="s">
        <v>47</v>
      </c>
      <c r="Y123" s="43">
        <v>-0.1</v>
      </c>
      <c r="Z123" s="43">
        <v>97.5</v>
      </c>
      <c r="AA123" s="43" t="s">
        <v>39</v>
      </c>
      <c r="AB123" s="43">
        <v>13</v>
      </c>
      <c r="AC123" s="43" t="s">
        <v>39</v>
      </c>
      <c r="AD123" s="43">
        <v>115</v>
      </c>
      <c r="AE123" s="13">
        <v>343</v>
      </c>
      <c r="AF123" s="13">
        <f t="shared" si="14"/>
        <v>2572.5</v>
      </c>
      <c r="AG123" s="43">
        <v>1</v>
      </c>
      <c r="AH123" s="10">
        <v>370</v>
      </c>
      <c r="AI123" s="10">
        <f t="shared" si="15"/>
        <v>2775</v>
      </c>
      <c r="AJ123" s="43">
        <v>2</v>
      </c>
      <c r="AK123" s="43">
        <v>199</v>
      </c>
    </row>
    <row r="124" spans="1:37">
      <c r="A124" s="43" t="s">
        <v>165</v>
      </c>
      <c r="B124" s="18">
        <v>977</v>
      </c>
      <c r="C124" s="18">
        <v>983</v>
      </c>
      <c r="D124" s="43">
        <f t="shared" si="8"/>
        <v>6</v>
      </c>
      <c r="E124" s="43"/>
      <c r="F124" s="43">
        <f t="shared" si="9"/>
        <v>297.78960000000001</v>
      </c>
      <c r="G124" s="43">
        <f t="shared" si="10"/>
        <v>299.61840000000001</v>
      </c>
      <c r="H124" s="43">
        <f t="shared" si="11"/>
        <v>1.8288000000000011</v>
      </c>
      <c r="I124" s="43">
        <v>7.49</v>
      </c>
      <c r="J124" s="43">
        <v>25.2</v>
      </c>
      <c r="K124" s="43">
        <v>2.77</v>
      </c>
      <c r="L124" s="1">
        <v>35.6</v>
      </c>
      <c r="M124" s="1">
        <f t="shared" si="12"/>
        <v>213.60000000000002</v>
      </c>
      <c r="N124" s="43">
        <v>9.44</v>
      </c>
      <c r="O124" s="43">
        <v>9.5299999999999994</v>
      </c>
      <c r="P124" s="43">
        <v>0.13</v>
      </c>
      <c r="Q124" s="43" t="s">
        <v>47</v>
      </c>
      <c r="R124" s="43">
        <v>0.12</v>
      </c>
      <c r="S124" s="4">
        <v>15.15</v>
      </c>
      <c r="T124" s="3">
        <f t="shared" si="13"/>
        <v>90.9</v>
      </c>
      <c r="U124" s="43">
        <v>0.27</v>
      </c>
      <c r="V124" s="43">
        <v>0.03</v>
      </c>
      <c r="W124" s="43" t="s">
        <v>47</v>
      </c>
      <c r="X124" s="43" t="s">
        <v>47</v>
      </c>
      <c r="Y124" s="43">
        <v>-0.3</v>
      </c>
      <c r="Z124" s="43">
        <v>97.9</v>
      </c>
      <c r="AA124" s="43" t="s">
        <v>39</v>
      </c>
      <c r="AB124" s="43" t="s">
        <v>45</v>
      </c>
      <c r="AC124" s="43" t="s">
        <v>39</v>
      </c>
      <c r="AD124" s="43">
        <v>111</v>
      </c>
      <c r="AE124" s="13">
        <v>354</v>
      </c>
      <c r="AF124" s="13">
        <f t="shared" si="14"/>
        <v>2124</v>
      </c>
      <c r="AG124" s="43">
        <v>1</v>
      </c>
      <c r="AH124" s="10">
        <v>361</v>
      </c>
      <c r="AI124" s="10">
        <f t="shared" si="15"/>
        <v>2166</v>
      </c>
      <c r="AJ124" s="43" t="s">
        <v>48</v>
      </c>
      <c r="AK124" s="43">
        <v>213</v>
      </c>
    </row>
    <row r="125" spans="1:37">
      <c r="A125" s="43" t="s">
        <v>166</v>
      </c>
      <c r="B125" s="18">
        <v>983</v>
      </c>
      <c r="C125" s="18">
        <v>990</v>
      </c>
      <c r="D125" s="43">
        <f t="shared" si="8"/>
        <v>7</v>
      </c>
      <c r="E125" s="43"/>
      <c r="F125" s="43">
        <f t="shared" si="9"/>
        <v>299.61840000000001</v>
      </c>
      <c r="G125" s="43">
        <f t="shared" si="10"/>
        <v>301.75200000000001</v>
      </c>
      <c r="H125" s="43">
        <f t="shared" si="11"/>
        <v>2.1336000000000013</v>
      </c>
      <c r="I125" s="43">
        <v>8.1300000000000008</v>
      </c>
      <c r="J125" s="43">
        <v>29.3</v>
      </c>
      <c r="K125" s="43">
        <v>2.71</v>
      </c>
      <c r="L125" s="1">
        <v>31.8</v>
      </c>
      <c r="M125" s="1">
        <f t="shared" si="12"/>
        <v>222.6</v>
      </c>
      <c r="N125" s="43">
        <v>10.8</v>
      </c>
      <c r="O125" s="43">
        <v>10.8</v>
      </c>
      <c r="P125" s="43">
        <v>0.14000000000000001</v>
      </c>
      <c r="Q125" s="43" t="s">
        <v>47</v>
      </c>
      <c r="R125" s="43">
        <v>0.1</v>
      </c>
      <c r="S125" s="4">
        <v>11.55</v>
      </c>
      <c r="T125" s="3">
        <f t="shared" si="13"/>
        <v>80.850000000000009</v>
      </c>
      <c r="U125" s="43">
        <v>0.26</v>
      </c>
      <c r="V125" s="43" t="s">
        <v>47</v>
      </c>
      <c r="W125" s="43" t="s">
        <v>47</v>
      </c>
      <c r="X125" s="43" t="s">
        <v>47</v>
      </c>
      <c r="Y125" s="43">
        <v>-0.2</v>
      </c>
      <c r="Z125" s="43">
        <v>97.3</v>
      </c>
      <c r="AA125" s="43" t="s">
        <v>39</v>
      </c>
      <c r="AB125" s="43" t="s">
        <v>45</v>
      </c>
      <c r="AC125" s="43" t="s">
        <v>39</v>
      </c>
      <c r="AD125" s="43">
        <v>100</v>
      </c>
      <c r="AE125" s="13">
        <v>414</v>
      </c>
      <c r="AF125" s="13">
        <f t="shared" si="14"/>
        <v>2898</v>
      </c>
      <c r="AG125" s="43">
        <v>1</v>
      </c>
      <c r="AH125" s="10">
        <v>344</v>
      </c>
      <c r="AI125" s="10">
        <f t="shared" si="15"/>
        <v>2408</v>
      </c>
      <c r="AJ125" s="43" t="s">
        <v>48</v>
      </c>
      <c r="AK125" s="43">
        <v>191</v>
      </c>
    </row>
    <row r="126" spans="1:37">
      <c r="A126" s="43" t="s">
        <v>167</v>
      </c>
      <c r="B126" s="18">
        <v>990</v>
      </c>
      <c r="C126" s="18">
        <v>996</v>
      </c>
      <c r="D126" s="43">
        <f t="shared" si="8"/>
        <v>6</v>
      </c>
      <c r="E126" s="43"/>
      <c r="F126" s="43">
        <f t="shared" si="9"/>
        <v>301.75200000000001</v>
      </c>
      <c r="G126" s="43">
        <f t="shared" si="10"/>
        <v>303.58080000000001</v>
      </c>
      <c r="H126" s="43">
        <f t="shared" si="11"/>
        <v>1.8288000000000011</v>
      </c>
      <c r="I126" s="43">
        <v>7.33</v>
      </c>
      <c r="J126" s="43">
        <v>26.6</v>
      </c>
      <c r="K126" s="43">
        <v>3.1</v>
      </c>
      <c r="L126" s="1">
        <v>34.4</v>
      </c>
      <c r="M126" s="1">
        <f t="shared" si="12"/>
        <v>206.39999999999998</v>
      </c>
      <c r="N126" s="43">
        <v>10.65</v>
      </c>
      <c r="O126" s="43">
        <v>9.18</v>
      </c>
      <c r="P126" s="43">
        <v>0.14000000000000001</v>
      </c>
      <c r="Q126" s="43" t="s">
        <v>47</v>
      </c>
      <c r="R126" s="43">
        <v>0.09</v>
      </c>
      <c r="S126" s="4">
        <v>11.15</v>
      </c>
      <c r="T126" s="3">
        <f t="shared" si="13"/>
        <v>66.900000000000006</v>
      </c>
      <c r="U126" s="43">
        <v>0.24</v>
      </c>
      <c r="V126" s="43">
        <v>0.04</v>
      </c>
      <c r="W126" s="43" t="s">
        <v>47</v>
      </c>
      <c r="X126" s="43" t="s">
        <v>47</v>
      </c>
      <c r="Y126" s="43">
        <v>-0.3</v>
      </c>
      <c r="Z126" s="43">
        <v>95.3</v>
      </c>
      <c r="AA126" s="43" t="s">
        <v>39</v>
      </c>
      <c r="AB126" s="43" t="s">
        <v>45</v>
      </c>
      <c r="AC126" s="43" t="s">
        <v>39</v>
      </c>
      <c r="AD126" s="43">
        <v>106</v>
      </c>
      <c r="AE126" s="13">
        <v>200</v>
      </c>
      <c r="AF126" s="13">
        <f t="shared" si="14"/>
        <v>1200</v>
      </c>
      <c r="AG126" s="43" t="s">
        <v>58</v>
      </c>
      <c r="AH126" s="10">
        <v>346</v>
      </c>
      <c r="AI126" s="10">
        <f t="shared" si="15"/>
        <v>2076</v>
      </c>
      <c r="AJ126" s="43">
        <v>2</v>
      </c>
      <c r="AK126" s="43">
        <v>231</v>
      </c>
    </row>
    <row r="127" spans="1:37">
      <c r="A127" s="43" t="s">
        <v>168</v>
      </c>
      <c r="B127" s="18">
        <v>996</v>
      </c>
      <c r="C127" s="18">
        <v>997</v>
      </c>
      <c r="D127" s="43">
        <f t="shared" si="8"/>
        <v>1</v>
      </c>
      <c r="E127" s="43"/>
      <c r="F127" s="43">
        <f t="shared" si="9"/>
        <v>303.58080000000001</v>
      </c>
      <c r="G127" s="43">
        <f t="shared" si="10"/>
        <v>303.88560000000001</v>
      </c>
      <c r="H127" s="43">
        <f t="shared" si="11"/>
        <v>0.30480000000000018</v>
      </c>
      <c r="I127" s="43">
        <v>1.53</v>
      </c>
      <c r="J127" s="43">
        <v>30.3</v>
      </c>
      <c r="K127" s="43">
        <v>4.0599999999999996</v>
      </c>
      <c r="L127" s="1">
        <v>30.3</v>
      </c>
      <c r="M127" s="1">
        <f t="shared" si="12"/>
        <v>30.3</v>
      </c>
      <c r="N127" s="43">
        <v>2.46</v>
      </c>
      <c r="O127" s="43">
        <v>21.6</v>
      </c>
      <c r="P127" s="43">
        <v>0.21</v>
      </c>
      <c r="Q127" s="43">
        <v>0.02</v>
      </c>
      <c r="R127" s="43">
        <v>0.44</v>
      </c>
      <c r="S127" s="4">
        <v>2.71</v>
      </c>
      <c r="T127" s="3">
        <f t="shared" si="13"/>
        <v>2.71</v>
      </c>
      <c r="U127" s="43">
        <v>0.27</v>
      </c>
      <c r="V127" s="43">
        <v>0.01</v>
      </c>
      <c r="W127" s="43">
        <v>0.01</v>
      </c>
      <c r="X127" s="43" t="s">
        <v>47</v>
      </c>
      <c r="Y127" s="43">
        <v>5.7</v>
      </c>
      <c r="Z127" s="43">
        <v>98.1</v>
      </c>
      <c r="AA127" s="43" t="s">
        <v>39</v>
      </c>
      <c r="AB127" s="43" t="s">
        <v>45</v>
      </c>
      <c r="AC127" s="43" t="s">
        <v>39</v>
      </c>
      <c r="AD127" s="43">
        <v>156</v>
      </c>
      <c r="AE127" s="13">
        <v>226</v>
      </c>
      <c r="AF127" s="13">
        <f t="shared" si="14"/>
        <v>226</v>
      </c>
      <c r="AG127" s="43">
        <v>1</v>
      </c>
      <c r="AH127" s="10">
        <v>1020</v>
      </c>
      <c r="AI127" s="10">
        <f t="shared" si="15"/>
        <v>1020</v>
      </c>
      <c r="AJ127" s="43">
        <v>3</v>
      </c>
      <c r="AK127" s="43">
        <v>212</v>
      </c>
    </row>
    <row r="128" spans="1:37">
      <c r="A128" s="43" t="s">
        <v>169</v>
      </c>
      <c r="B128" s="18">
        <v>997</v>
      </c>
      <c r="C128" s="18">
        <v>1004</v>
      </c>
      <c r="D128" s="43">
        <f t="shared" si="8"/>
        <v>7</v>
      </c>
      <c r="E128" s="43"/>
      <c r="F128" s="43">
        <f t="shared" si="9"/>
        <v>303.88560000000001</v>
      </c>
      <c r="G128" s="43">
        <f t="shared" si="10"/>
        <v>306.01920000000001</v>
      </c>
      <c r="H128" s="43">
        <f t="shared" si="11"/>
        <v>2.1336000000000013</v>
      </c>
      <c r="I128" s="43">
        <v>7.33</v>
      </c>
      <c r="J128" s="43">
        <v>16.100000000000001</v>
      </c>
      <c r="K128" s="43">
        <v>3.32</v>
      </c>
      <c r="L128" s="1">
        <v>50</v>
      </c>
      <c r="M128" s="1">
        <f t="shared" si="12"/>
        <v>350</v>
      </c>
      <c r="N128" s="43">
        <v>6.26</v>
      </c>
      <c r="O128" s="43">
        <v>6.97</v>
      </c>
      <c r="P128" s="43">
        <v>0.08</v>
      </c>
      <c r="Q128" s="43" t="s">
        <v>47</v>
      </c>
      <c r="R128" s="43">
        <v>0.18</v>
      </c>
      <c r="S128" s="4">
        <v>13.3</v>
      </c>
      <c r="T128" s="3">
        <f t="shared" si="13"/>
        <v>93.100000000000009</v>
      </c>
      <c r="U128" s="43">
        <v>0.28000000000000003</v>
      </c>
      <c r="V128" s="43">
        <v>0.02</v>
      </c>
      <c r="W128" s="43" t="s">
        <v>47</v>
      </c>
      <c r="X128" s="43" t="s">
        <v>47</v>
      </c>
      <c r="Y128" s="43">
        <v>-0.8</v>
      </c>
      <c r="Z128" s="43">
        <v>95.7</v>
      </c>
      <c r="AA128" s="43" t="s">
        <v>39</v>
      </c>
      <c r="AB128" s="43" t="s">
        <v>45</v>
      </c>
      <c r="AC128" s="43" t="s">
        <v>39</v>
      </c>
      <c r="AD128" s="43">
        <v>149</v>
      </c>
      <c r="AE128" s="13">
        <v>85</v>
      </c>
      <c r="AF128" s="13">
        <f t="shared" si="14"/>
        <v>595</v>
      </c>
      <c r="AG128" s="43" t="s">
        <v>58</v>
      </c>
      <c r="AH128" s="10">
        <v>533</v>
      </c>
      <c r="AI128" s="10">
        <f t="shared" si="15"/>
        <v>3731</v>
      </c>
      <c r="AJ128" s="43">
        <v>5</v>
      </c>
      <c r="AK128" s="43">
        <v>359</v>
      </c>
    </row>
    <row r="129" spans="1:37">
      <c r="A129" s="43" t="s">
        <v>170</v>
      </c>
      <c r="B129" s="18">
        <v>1004</v>
      </c>
      <c r="C129" s="18">
        <v>1010</v>
      </c>
      <c r="D129" s="43">
        <f t="shared" si="8"/>
        <v>6</v>
      </c>
      <c r="E129" s="43"/>
      <c r="F129" s="43">
        <f t="shared" si="9"/>
        <v>306.01920000000001</v>
      </c>
      <c r="G129" s="43">
        <f t="shared" si="10"/>
        <v>307.84800000000001</v>
      </c>
      <c r="H129" s="43">
        <f t="shared" si="11"/>
        <v>1.8288000000000011</v>
      </c>
      <c r="I129" s="43">
        <v>8.1199999999999992</v>
      </c>
      <c r="J129" s="43">
        <v>12.05</v>
      </c>
      <c r="K129" s="43">
        <v>3.34</v>
      </c>
      <c r="L129" s="1">
        <v>58</v>
      </c>
      <c r="M129" s="1">
        <f t="shared" si="12"/>
        <v>348</v>
      </c>
      <c r="N129" s="43">
        <v>3.91</v>
      </c>
      <c r="O129" s="43">
        <v>7.12</v>
      </c>
      <c r="P129" s="43">
        <v>0.05</v>
      </c>
      <c r="Q129" s="43" t="s">
        <v>47</v>
      </c>
      <c r="R129" s="43">
        <v>0.23</v>
      </c>
      <c r="S129" s="4">
        <v>15.45</v>
      </c>
      <c r="T129" s="3">
        <f t="shared" si="13"/>
        <v>92.699999999999989</v>
      </c>
      <c r="U129" s="43">
        <v>0.31</v>
      </c>
      <c r="V129" s="43">
        <v>0.05</v>
      </c>
      <c r="W129" s="43" t="s">
        <v>47</v>
      </c>
      <c r="X129" s="43" t="s">
        <v>47</v>
      </c>
      <c r="Y129" s="43">
        <v>-1.3</v>
      </c>
      <c r="Z129" s="43">
        <v>99.2</v>
      </c>
      <c r="AA129" s="43" t="s">
        <v>39</v>
      </c>
      <c r="AB129" s="43">
        <v>8</v>
      </c>
      <c r="AC129" s="43" t="s">
        <v>39</v>
      </c>
      <c r="AD129" s="43">
        <v>168</v>
      </c>
      <c r="AE129" s="13">
        <v>117</v>
      </c>
      <c r="AF129" s="13">
        <f t="shared" si="14"/>
        <v>702</v>
      </c>
      <c r="AG129" s="43" t="s">
        <v>58</v>
      </c>
      <c r="AH129" s="10">
        <v>592</v>
      </c>
      <c r="AI129" s="10">
        <f t="shared" si="15"/>
        <v>3552</v>
      </c>
      <c r="AJ129" s="43" t="s">
        <v>48</v>
      </c>
      <c r="AK129" s="43">
        <v>388</v>
      </c>
    </row>
    <row r="130" spans="1:37">
      <c r="A130" s="43" t="s">
        <v>171</v>
      </c>
      <c r="B130" s="18">
        <v>1010</v>
      </c>
      <c r="C130" s="18">
        <v>1017.5</v>
      </c>
      <c r="D130" s="43">
        <f t="shared" si="8"/>
        <v>7.5</v>
      </c>
      <c r="E130" s="43"/>
      <c r="F130" s="43">
        <f t="shared" si="9"/>
        <v>307.84800000000001</v>
      </c>
      <c r="G130" s="43">
        <f t="shared" si="10"/>
        <v>310.13400000000001</v>
      </c>
      <c r="H130" s="43">
        <f t="shared" si="11"/>
        <v>2.2860000000000014</v>
      </c>
      <c r="I130" s="43">
        <v>8.86</v>
      </c>
      <c r="J130" s="43">
        <v>15.75</v>
      </c>
      <c r="K130" s="43">
        <v>3.62</v>
      </c>
      <c r="L130" s="1">
        <v>53.6</v>
      </c>
      <c r="M130" s="1">
        <f t="shared" si="12"/>
        <v>402</v>
      </c>
      <c r="N130" s="43">
        <v>6.14</v>
      </c>
      <c r="O130" s="43">
        <v>7.2</v>
      </c>
      <c r="P130" s="43">
        <v>7.0000000000000007E-2</v>
      </c>
      <c r="Q130" s="43" t="s">
        <v>47</v>
      </c>
      <c r="R130" s="43">
        <v>0.3</v>
      </c>
      <c r="S130" s="4">
        <v>14.55</v>
      </c>
      <c r="T130" s="3">
        <f t="shared" si="13"/>
        <v>109.125</v>
      </c>
      <c r="U130" s="43">
        <v>0.3</v>
      </c>
      <c r="V130" s="43">
        <v>0.02</v>
      </c>
      <c r="W130" s="43" t="s">
        <v>47</v>
      </c>
      <c r="X130" s="43" t="s">
        <v>47</v>
      </c>
      <c r="Y130" s="43">
        <v>-0.3</v>
      </c>
      <c r="Z130" s="43">
        <v>101.5</v>
      </c>
      <c r="AA130" s="43" t="s">
        <v>39</v>
      </c>
      <c r="AB130" s="43" t="s">
        <v>45</v>
      </c>
      <c r="AC130" s="43" t="s">
        <v>39</v>
      </c>
      <c r="AD130" s="43">
        <v>146</v>
      </c>
      <c r="AE130" s="13">
        <v>84</v>
      </c>
      <c r="AF130" s="13">
        <f t="shared" si="14"/>
        <v>630</v>
      </c>
      <c r="AG130" s="43">
        <v>1</v>
      </c>
      <c r="AH130" s="10">
        <v>567</v>
      </c>
      <c r="AI130" s="10">
        <f t="shared" si="15"/>
        <v>4252.5</v>
      </c>
      <c r="AJ130" s="43">
        <v>4</v>
      </c>
      <c r="AK130" s="43">
        <v>364</v>
      </c>
    </row>
    <row r="131" spans="1:37">
      <c r="A131" s="43" t="s">
        <v>172</v>
      </c>
      <c r="B131" s="18">
        <v>1017.5</v>
      </c>
      <c r="C131" s="18">
        <v>1023</v>
      </c>
      <c r="D131" s="43">
        <f t="shared" ref="D131:D133" si="16">C131-B131</f>
        <v>5.5</v>
      </c>
      <c r="E131" s="43"/>
      <c r="F131" s="43">
        <f t="shared" ref="F131:F133" si="17">B131*0.3048</f>
        <v>310.13400000000001</v>
      </c>
      <c r="G131" s="43">
        <f t="shared" ref="G131:G133" si="18">C131*0.3048</f>
        <v>311.81040000000002</v>
      </c>
      <c r="H131" s="43">
        <f t="shared" ref="H131:H133" si="19">G131-F131</f>
        <v>1.676400000000001</v>
      </c>
      <c r="I131" s="43">
        <v>6.89</v>
      </c>
      <c r="J131" s="43">
        <v>17.45</v>
      </c>
      <c r="K131" s="43">
        <v>3.34</v>
      </c>
      <c r="L131" s="1">
        <v>50.7</v>
      </c>
      <c r="M131" s="1">
        <f t="shared" ref="M131:M133" si="20">L131*D131</f>
        <v>278.85000000000002</v>
      </c>
      <c r="N131" s="43">
        <v>5.97</v>
      </c>
      <c r="O131" s="43">
        <v>8.25</v>
      </c>
      <c r="P131" s="43">
        <v>0.08</v>
      </c>
      <c r="Q131" s="43" t="s">
        <v>47</v>
      </c>
      <c r="R131" s="43">
        <v>0.38</v>
      </c>
      <c r="S131" s="7">
        <v>12.55</v>
      </c>
      <c r="T131" s="17">
        <f t="shared" ref="T131:T133" si="21">S131*D131</f>
        <v>69.025000000000006</v>
      </c>
      <c r="U131" s="43">
        <v>0.28999999999999998</v>
      </c>
      <c r="V131" s="43">
        <v>0.06</v>
      </c>
      <c r="W131" s="43" t="s">
        <v>47</v>
      </c>
      <c r="X131" s="43" t="s">
        <v>47</v>
      </c>
      <c r="Y131" s="43">
        <v>-0.7</v>
      </c>
      <c r="Z131" s="43">
        <v>98.4</v>
      </c>
      <c r="AA131" s="43" t="s">
        <v>39</v>
      </c>
      <c r="AB131" s="43" t="s">
        <v>45</v>
      </c>
      <c r="AC131" s="43" t="s">
        <v>39</v>
      </c>
      <c r="AD131" s="43">
        <v>150</v>
      </c>
      <c r="AE131" s="13">
        <v>115</v>
      </c>
      <c r="AF131" s="13">
        <f t="shared" ref="AF131:AF133" si="22">AE131*D131</f>
        <v>632.5</v>
      </c>
      <c r="AG131" s="43" t="s">
        <v>58</v>
      </c>
      <c r="AH131" s="10">
        <v>598</v>
      </c>
      <c r="AI131" s="10">
        <f t="shared" ref="AI131:AI133" si="23">AH131*D131</f>
        <v>3289</v>
      </c>
      <c r="AJ131" s="43">
        <v>3</v>
      </c>
      <c r="AK131" s="43">
        <v>362</v>
      </c>
    </row>
    <row r="132" spans="1:37">
      <c r="A132" s="43" t="s">
        <v>173</v>
      </c>
      <c r="B132" s="18">
        <v>1023</v>
      </c>
      <c r="C132" s="18">
        <v>1030.5</v>
      </c>
      <c r="D132" s="43">
        <f t="shared" si="16"/>
        <v>7.5</v>
      </c>
      <c r="E132" s="43"/>
      <c r="F132" s="43">
        <f t="shared" si="17"/>
        <v>311.81040000000002</v>
      </c>
      <c r="G132" s="43">
        <f t="shared" si="18"/>
        <v>314.09640000000002</v>
      </c>
      <c r="H132" s="43">
        <f t="shared" si="19"/>
        <v>2.2860000000000014</v>
      </c>
      <c r="I132" s="43">
        <v>7.07</v>
      </c>
      <c r="J132" s="43">
        <v>37.6</v>
      </c>
      <c r="K132" s="43">
        <v>1.9</v>
      </c>
      <c r="L132" s="1">
        <v>25.6</v>
      </c>
      <c r="M132" s="1">
        <f t="shared" si="20"/>
        <v>192</v>
      </c>
      <c r="N132" s="43">
        <v>7.97</v>
      </c>
      <c r="O132" s="43">
        <v>19.649999999999999</v>
      </c>
      <c r="P132" s="43">
        <v>0.14000000000000001</v>
      </c>
      <c r="Q132" s="43">
        <v>0.01</v>
      </c>
      <c r="R132" s="43">
        <v>0.02</v>
      </c>
      <c r="S132" s="9">
        <v>2.06</v>
      </c>
      <c r="T132" s="9">
        <f t="shared" si="21"/>
        <v>15.450000000000001</v>
      </c>
      <c r="U132" s="43">
        <v>0.26</v>
      </c>
      <c r="V132" s="43">
        <v>0.01</v>
      </c>
      <c r="W132" s="43" t="s">
        <v>47</v>
      </c>
      <c r="X132" s="43" t="s">
        <v>47</v>
      </c>
      <c r="Y132" s="43">
        <v>5.67</v>
      </c>
      <c r="Z132" s="43">
        <v>101</v>
      </c>
      <c r="AA132" s="43" t="s">
        <v>39</v>
      </c>
      <c r="AB132" s="43" t="s">
        <v>45</v>
      </c>
      <c r="AC132" s="43" t="s">
        <v>39</v>
      </c>
      <c r="AD132" s="43">
        <v>125</v>
      </c>
      <c r="AE132" s="13">
        <v>14</v>
      </c>
      <c r="AF132" s="13">
        <f t="shared" si="22"/>
        <v>105</v>
      </c>
      <c r="AG132" s="43">
        <v>1</v>
      </c>
      <c r="AH132" s="10">
        <v>589</v>
      </c>
      <c r="AI132" s="10">
        <f t="shared" si="23"/>
        <v>4417.5</v>
      </c>
      <c r="AJ132" s="43" t="s">
        <v>48</v>
      </c>
      <c r="AK132" s="43">
        <v>160</v>
      </c>
    </row>
    <row r="133" spans="1:37">
      <c r="A133" s="43" t="s">
        <v>174</v>
      </c>
      <c r="B133" s="18">
        <v>1030.5</v>
      </c>
      <c r="C133">
        <v>1035.5</v>
      </c>
      <c r="D133" s="43">
        <f t="shared" si="16"/>
        <v>5</v>
      </c>
      <c r="E133" s="43"/>
      <c r="F133" s="43">
        <f t="shared" si="17"/>
        <v>314.09640000000002</v>
      </c>
      <c r="G133" s="43">
        <f t="shared" si="18"/>
        <v>315.62040000000002</v>
      </c>
      <c r="H133" s="43">
        <f t="shared" si="19"/>
        <v>1.5240000000000009</v>
      </c>
      <c r="I133" s="43">
        <v>3.52</v>
      </c>
      <c r="J133" s="43">
        <v>40.9</v>
      </c>
      <c r="K133" s="43">
        <v>14.6</v>
      </c>
      <c r="L133" s="1">
        <v>13.15</v>
      </c>
      <c r="M133" s="1">
        <f t="shared" si="20"/>
        <v>65.75</v>
      </c>
      <c r="N133" s="43">
        <v>6.54</v>
      </c>
      <c r="O133" s="43">
        <v>15.6</v>
      </c>
      <c r="P133" s="43">
        <v>1.28</v>
      </c>
      <c r="Q133" s="43">
        <v>0.11</v>
      </c>
      <c r="R133" s="43">
        <v>0.02</v>
      </c>
      <c r="S133" s="9">
        <v>0.26</v>
      </c>
      <c r="T133" s="9">
        <f t="shared" si="21"/>
        <v>1.3</v>
      </c>
      <c r="U133" s="43">
        <v>0.15</v>
      </c>
      <c r="V133" s="43">
        <v>0.02</v>
      </c>
      <c r="W133" s="43">
        <v>0.02</v>
      </c>
      <c r="X133" s="43">
        <v>0.01</v>
      </c>
      <c r="Y133" s="43">
        <v>7.29</v>
      </c>
      <c r="Z133" s="43">
        <v>100</v>
      </c>
      <c r="AA133" s="43">
        <v>0.9</v>
      </c>
      <c r="AB133" s="43" t="s">
        <v>45</v>
      </c>
      <c r="AC133" s="43" t="s">
        <v>39</v>
      </c>
      <c r="AD133" s="43">
        <v>90</v>
      </c>
      <c r="AE133" s="13">
        <v>42</v>
      </c>
      <c r="AF133" s="13">
        <f t="shared" si="22"/>
        <v>210</v>
      </c>
      <c r="AG133" s="43" t="s">
        <v>58</v>
      </c>
      <c r="AH133" s="10">
        <v>759</v>
      </c>
      <c r="AI133" s="10">
        <f t="shared" si="23"/>
        <v>3795</v>
      </c>
      <c r="AJ133" s="43" t="s">
        <v>48</v>
      </c>
      <c r="AK133" s="43">
        <v>91</v>
      </c>
    </row>
    <row r="134" spans="1:37">
      <c r="D134">
        <f>SUM(D2:D133)</f>
        <v>844</v>
      </c>
      <c r="H134">
        <f>SUM(H2:H133)</f>
        <v>257.25120000000004</v>
      </c>
      <c r="M134" s="1">
        <f>SUM(M2:M133)</f>
        <v>29766.789999999994</v>
      </c>
      <c r="T134" s="9">
        <f>SUM(T2:T133)</f>
        <v>12101.320000000002</v>
      </c>
      <c r="AF134" s="13">
        <f>SUM(AF2:AF133)</f>
        <v>1064012.5</v>
      </c>
      <c r="AI134" s="10">
        <f>SUM(AI2:AI133)</f>
        <v>526674</v>
      </c>
    </row>
    <row r="135" spans="1:37">
      <c r="L135" s="1" t="s">
        <v>184</v>
      </c>
      <c r="M135" s="1">
        <f>M134/D134</f>
        <v>35.268708530805682</v>
      </c>
      <c r="S135" s="9" t="s">
        <v>184</v>
      </c>
      <c r="T135" s="9">
        <f>T134/D134</f>
        <v>14.338056872037917</v>
      </c>
      <c r="AE135" s="13" t="s">
        <v>184</v>
      </c>
      <c r="AF135" s="13">
        <f>AF134/D134</f>
        <v>1260.6783175355449</v>
      </c>
      <c r="AH135" s="10" t="s">
        <v>184</v>
      </c>
      <c r="AI135" s="10">
        <f>AI134/D134</f>
        <v>624.02132701421806</v>
      </c>
    </row>
    <row r="136" spans="1:37">
      <c r="K136" s="14"/>
      <c r="L136" s="27" t="s">
        <v>188</v>
      </c>
      <c r="M136" s="23"/>
      <c r="R136" s="14"/>
      <c r="S136" s="12" t="s">
        <v>188</v>
      </c>
      <c r="T136" s="5"/>
      <c r="AD136" s="14"/>
      <c r="AE136" s="30" t="s">
        <v>188</v>
      </c>
      <c r="AF136" s="26"/>
      <c r="AG136" s="14"/>
      <c r="AH136" s="29" t="s">
        <v>188</v>
      </c>
      <c r="AI136" s="25"/>
    </row>
    <row r="137" spans="1:37">
      <c r="K137" s="8"/>
      <c r="L137" s="19" t="s">
        <v>189</v>
      </c>
      <c r="M137" s="42"/>
      <c r="R137" s="8"/>
      <c r="S137" s="39" t="s">
        <v>189</v>
      </c>
      <c r="T137" s="3"/>
      <c r="AD137" s="8"/>
      <c r="AE137" s="22" t="s">
        <v>189</v>
      </c>
      <c r="AF137" s="41"/>
      <c r="AG137" s="8"/>
      <c r="AH137" s="21" t="s">
        <v>189</v>
      </c>
      <c r="AI137" s="40"/>
    </row>
    <row r="138" spans="1:37">
      <c r="K138" s="8"/>
      <c r="L138" s="19">
        <f>1023-506</f>
        <v>517</v>
      </c>
      <c r="M138" s="42">
        <f>SUM(M52:M131)</f>
        <v>18942.949999999993</v>
      </c>
      <c r="R138" s="8"/>
      <c r="S138" s="39">
        <f>1023-506</f>
        <v>517</v>
      </c>
      <c r="T138" s="3">
        <f>SUM(T52:T131)</f>
        <v>10002.700000000001</v>
      </c>
      <c r="AD138" s="8"/>
      <c r="AE138" s="22">
        <f>1023-506</f>
        <v>517</v>
      </c>
      <c r="AF138" s="41">
        <f>SUM(AF52:AF131)</f>
        <v>754569.5</v>
      </c>
      <c r="AG138" s="8"/>
      <c r="AH138" s="21">
        <f>1023-506</f>
        <v>517</v>
      </c>
      <c r="AI138" s="40">
        <f>SUM(AI52:AI131)</f>
        <v>264435.5</v>
      </c>
    </row>
    <row r="139" spans="1:37">
      <c r="K139" s="35" t="s">
        <v>184</v>
      </c>
      <c r="L139" s="38">
        <f>L138*0.3048</f>
        <v>157.58160000000001</v>
      </c>
      <c r="M139" s="34">
        <f>M138/L138</f>
        <v>36.64013539651836</v>
      </c>
      <c r="R139" s="35" t="s">
        <v>184</v>
      </c>
      <c r="S139" s="31">
        <f>S138*0.3048</f>
        <v>157.58160000000001</v>
      </c>
      <c r="T139" s="17">
        <f>T138/S138</f>
        <v>19.347582205029013</v>
      </c>
      <c r="AD139" s="35" t="s">
        <v>184</v>
      </c>
      <c r="AE139" s="37">
        <f>AE138*0.3048</f>
        <v>157.58160000000001</v>
      </c>
      <c r="AF139" s="33">
        <f>AF138/AE138</f>
        <v>1459.5154738878143</v>
      </c>
      <c r="AG139" s="35" t="s">
        <v>184</v>
      </c>
      <c r="AH139" s="36">
        <f>AH138*0.3048</f>
        <v>157.58160000000001</v>
      </c>
      <c r="AI139" s="32">
        <f>AI138/AH138</f>
        <v>511.4806576402321</v>
      </c>
    </row>
    <row r="140" spans="1:37">
      <c r="K140" s="14"/>
      <c r="L140" s="27" t="s">
        <v>190</v>
      </c>
      <c r="M140" s="23"/>
      <c r="R140" s="14"/>
      <c r="S140" s="12" t="s">
        <v>190</v>
      </c>
      <c r="T140" s="5"/>
      <c r="AD140" s="14"/>
      <c r="AE140" s="30" t="s">
        <v>190</v>
      </c>
      <c r="AF140" s="26"/>
      <c r="AG140" s="14"/>
      <c r="AH140" s="29" t="s">
        <v>190</v>
      </c>
      <c r="AI140" s="25"/>
    </row>
    <row r="141" spans="1:37">
      <c r="K141" s="8"/>
      <c r="L141" s="19" t="s">
        <v>191</v>
      </c>
      <c r="M141" s="42"/>
      <c r="R141" s="8"/>
      <c r="S141" s="39" t="s">
        <v>191</v>
      </c>
      <c r="T141" s="3"/>
      <c r="AD141" s="8"/>
      <c r="AE141" s="22" t="s">
        <v>191</v>
      </c>
      <c r="AF141" s="41"/>
      <c r="AG141" s="8"/>
      <c r="AH141" s="21" t="s">
        <v>191</v>
      </c>
      <c r="AI141" s="40"/>
    </row>
    <row r="142" spans="1:37">
      <c r="K142" s="8"/>
      <c r="L142" s="19">
        <f>396-351.5</f>
        <v>44.5</v>
      </c>
      <c r="M142" s="42">
        <f>SUM(M28:M34)</f>
        <v>2227.6</v>
      </c>
      <c r="R142" s="8"/>
      <c r="S142" s="39">
        <f>396-351.5</f>
        <v>44.5</v>
      </c>
      <c r="T142" s="3">
        <f>SUM(T28:T34)</f>
        <v>685.75000000000011</v>
      </c>
      <c r="AD142" s="8"/>
      <c r="AE142" s="22">
        <f>396-351.5</f>
        <v>44.5</v>
      </c>
      <c r="AF142" s="41">
        <f>SUM(AF28:AF34)</f>
        <v>19456</v>
      </c>
      <c r="AG142" s="8"/>
      <c r="AH142" s="21">
        <f>396-351.5</f>
        <v>44.5</v>
      </c>
      <c r="AI142" s="40">
        <f>SUM(AI28:AI34)</f>
        <v>42290.5</v>
      </c>
    </row>
    <row r="143" spans="1:37">
      <c r="K143" s="35" t="s">
        <v>184</v>
      </c>
      <c r="L143" s="38">
        <f>L142*0.3048</f>
        <v>13.563600000000001</v>
      </c>
      <c r="M143" s="34">
        <f>M142/L142</f>
        <v>50.058426966292132</v>
      </c>
      <c r="R143" s="35" t="s">
        <v>184</v>
      </c>
      <c r="S143" s="31">
        <f>S142*0.3048</f>
        <v>13.563600000000001</v>
      </c>
      <c r="T143" s="17">
        <f>T142/S142</f>
        <v>15.410112359550565</v>
      </c>
      <c r="AD143" s="35" t="s">
        <v>184</v>
      </c>
      <c r="AE143" s="37">
        <f>AE142*0.3048</f>
        <v>13.563600000000001</v>
      </c>
      <c r="AF143" s="33">
        <f>AF142/AE142</f>
        <v>437.2134831460674</v>
      </c>
      <c r="AG143" s="35" t="s">
        <v>184</v>
      </c>
      <c r="AH143" s="36">
        <f>AH142*0.3048</f>
        <v>13.563600000000001</v>
      </c>
      <c r="AI143" s="32">
        <f>AI142/AH142</f>
        <v>950.34831460674161</v>
      </c>
    </row>
    <row r="144" spans="1:37">
      <c r="K144" s="14"/>
      <c r="L144" s="27" t="s">
        <v>192</v>
      </c>
      <c r="M144" s="23"/>
      <c r="R144" s="14"/>
      <c r="S144" s="12" t="s">
        <v>192</v>
      </c>
      <c r="T144" s="5"/>
      <c r="AD144" s="14"/>
      <c r="AE144" s="30" t="s">
        <v>192</v>
      </c>
      <c r="AF144" s="26"/>
      <c r="AG144" s="14"/>
      <c r="AH144" s="29" t="s">
        <v>192</v>
      </c>
      <c r="AI144" s="25"/>
    </row>
    <row r="145" spans="11:35">
      <c r="K145" s="8"/>
      <c r="L145" s="19" t="s">
        <v>193</v>
      </c>
      <c r="M145" s="42"/>
      <c r="R145" s="8"/>
      <c r="S145" s="39" t="s">
        <v>193</v>
      </c>
      <c r="T145" s="3"/>
      <c r="AD145" s="8"/>
      <c r="AE145" s="22" t="s">
        <v>193</v>
      </c>
      <c r="AF145" s="41"/>
      <c r="AG145" s="8"/>
      <c r="AH145" s="21" t="s">
        <v>193</v>
      </c>
      <c r="AI145" s="40"/>
    </row>
    <row r="146" spans="11:35">
      <c r="K146" s="8"/>
      <c r="L146" s="19">
        <f>826.5-596.5</f>
        <v>230</v>
      </c>
      <c r="M146" s="42">
        <f>SUM(M66:M100)</f>
        <v>9002.9500000000025</v>
      </c>
      <c r="R146" s="8"/>
      <c r="S146" s="39">
        <f>826.5-596.5</f>
        <v>230</v>
      </c>
      <c r="T146" s="3">
        <f>SUM(T66:T100)</f>
        <v>5486.5749999999998</v>
      </c>
      <c r="AD146" s="8"/>
      <c r="AE146" s="22">
        <f>826.5-596.5</f>
        <v>230</v>
      </c>
      <c r="AF146" s="41">
        <f>SUM(AF66:AF100)</f>
        <v>462348</v>
      </c>
      <c r="AG146" s="8"/>
      <c r="AH146" s="21">
        <f>826.5-596.5</f>
        <v>230</v>
      </c>
      <c r="AI146" s="40">
        <f>SUM(AI66:AI100)</f>
        <v>131476.5</v>
      </c>
    </row>
    <row r="147" spans="11:35">
      <c r="K147" s="35" t="s">
        <v>184</v>
      </c>
      <c r="L147" s="38">
        <f>L146*0.3048</f>
        <v>70.103999999999999</v>
      </c>
      <c r="M147" s="34">
        <f>M146/L146</f>
        <v>39.143260869565232</v>
      </c>
      <c r="R147" s="35" t="s">
        <v>184</v>
      </c>
      <c r="S147" s="31">
        <f>S146*0.3048</f>
        <v>70.103999999999999</v>
      </c>
      <c r="T147" s="17">
        <f>T146/S146</f>
        <v>23.854673913043477</v>
      </c>
      <c r="AD147" s="35" t="s">
        <v>184</v>
      </c>
      <c r="AE147" s="37">
        <f>AE146*0.3048</f>
        <v>70.103999999999999</v>
      </c>
      <c r="AF147" s="33">
        <f>AF146/AE146</f>
        <v>2010.2086956521739</v>
      </c>
      <c r="AG147" s="35" t="s">
        <v>184</v>
      </c>
      <c r="AH147" s="36">
        <f>AH146*0.3048</f>
        <v>70.103999999999999</v>
      </c>
      <c r="AI147" s="32">
        <f>AI146/AH146</f>
        <v>571.63695652173908</v>
      </c>
    </row>
    <row r="148" spans="11:35">
      <c r="K148" s="14"/>
      <c r="L148" s="27" t="s">
        <v>194</v>
      </c>
      <c r="M148" s="23"/>
      <c r="R148" s="14"/>
      <c r="S148" s="12" t="s">
        <v>194</v>
      </c>
      <c r="T148" s="5"/>
      <c r="AD148" s="14"/>
      <c r="AE148" s="30" t="s">
        <v>194</v>
      </c>
      <c r="AF148" s="26"/>
      <c r="AG148" s="14"/>
      <c r="AH148" s="29" t="s">
        <v>194</v>
      </c>
      <c r="AI148" s="25"/>
    </row>
    <row r="149" spans="11:35">
      <c r="K149" s="8"/>
      <c r="L149" s="19" t="s">
        <v>195</v>
      </c>
      <c r="M149" s="42"/>
      <c r="R149" s="8"/>
      <c r="S149" s="39" t="s">
        <v>195</v>
      </c>
      <c r="T149" s="3"/>
      <c r="AD149" s="8"/>
      <c r="AE149" s="22" t="s">
        <v>195</v>
      </c>
      <c r="AF149" s="41"/>
      <c r="AG149" s="8"/>
      <c r="AH149" s="21" t="s">
        <v>195</v>
      </c>
      <c r="AI149" s="40"/>
    </row>
    <row r="150" spans="11:35">
      <c r="K150" s="8"/>
      <c r="L150" s="19">
        <f>943-916</f>
        <v>27</v>
      </c>
      <c r="M150" s="42">
        <f>SUM(M115:M118)</f>
        <v>1042.1000000000001</v>
      </c>
      <c r="R150" s="8"/>
      <c r="S150" s="39">
        <f>943-916</f>
        <v>27</v>
      </c>
      <c r="T150" s="3">
        <f>SUM(T115:T118)</f>
        <v>651.9</v>
      </c>
      <c r="AD150" s="8"/>
      <c r="AE150" s="22">
        <f>943-916</f>
        <v>27</v>
      </c>
      <c r="AF150" s="41">
        <f>SUM(AF115:AF118)</f>
        <v>10437</v>
      </c>
      <c r="AG150" s="8"/>
      <c r="AH150" s="21">
        <f>943-916</f>
        <v>27</v>
      </c>
      <c r="AI150" s="40">
        <f>SUM(AI115:AI118)</f>
        <v>10144</v>
      </c>
    </row>
    <row r="151" spans="11:35">
      <c r="K151" s="35" t="s">
        <v>184</v>
      </c>
      <c r="L151" s="38">
        <f>L150*0.3048</f>
        <v>8.2295999999999996</v>
      </c>
      <c r="M151" s="34">
        <f>M150/L150</f>
        <v>38.596296296296302</v>
      </c>
      <c r="R151" s="35" t="s">
        <v>184</v>
      </c>
      <c r="S151" s="31">
        <f>S150*0.3048</f>
        <v>8.2295999999999996</v>
      </c>
      <c r="T151" s="17">
        <f>T150/S150</f>
        <v>24.144444444444442</v>
      </c>
      <c r="AD151" s="35" t="s">
        <v>184</v>
      </c>
      <c r="AE151" s="37">
        <f>AE150*0.3048</f>
        <v>8.2295999999999996</v>
      </c>
      <c r="AF151" s="33">
        <f>AF150/AE150</f>
        <v>386.55555555555554</v>
      </c>
      <c r="AG151" s="35" t="s">
        <v>184</v>
      </c>
      <c r="AH151" s="36">
        <f>AH150*0.3048</f>
        <v>8.2295999999999996</v>
      </c>
      <c r="AI151" s="32">
        <f>AI150/AH150</f>
        <v>375.7037037037037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12"/>
  <sheetViews>
    <sheetView workbookViewId="0">
      <selection activeCell="B1" sqref="B1:B212"/>
    </sheetView>
  </sheetViews>
  <sheetFormatPr defaultRowHeight="14.4"/>
  <sheetData>
    <row r="1" spans="1:2">
      <c r="A1">
        <v>0</v>
      </c>
      <c r="B1" s="28"/>
    </row>
    <row r="2" spans="1:2">
      <c r="A2">
        <v>5</v>
      </c>
      <c r="B2" s="28"/>
    </row>
    <row r="3" spans="1:2">
      <c r="A3">
        <v>10</v>
      </c>
      <c r="B3" s="28"/>
    </row>
    <row r="4" spans="1:2">
      <c r="A4">
        <v>15</v>
      </c>
      <c r="B4" s="28"/>
    </row>
    <row r="5" spans="1:2">
      <c r="A5" s="43">
        <v>20</v>
      </c>
      <c r="B5" s="28"/>
    </row>
    <row r="6" spans="1:2">
      <c r="A6" s="43">
        <v>25</v>
      </c>
      <c r="B6" s="28"/>
    </row>
    <row r="7" spans="1:2">
      <c r="A7" s="43">
        <v>30</v>
      </c>
      <c r="B7" s="28"/>
    </row>
    <row r="8" spans="1:2">
      <c r="A8" s="43">
        <v>35</v>
      </c>
      <c r="B8" s="28"/>
    </row>
    <row r="9" spans="1:2">
      <c r="A9" s="43">
        <v>40</v>
      </c>
      <c r="B9" s="45"/>
    </row>
    <row r="10" spans="1:2">
      <c r="A10" s="43">
        <v>45</v>
      </c>
      <c r="B10" s="45"/>
    </row>
    <row r="11" spans="1:2">
      <c r="A11" s="43">
        <v>50</v>
      </c>
      <c r="B11" s="45"/>
    </row>
    <row r="12" spans="1:2">
      <c r="A12" s="43">
        <v>55</v>
      </c>
      <c r="B12" s="45"/>
    </row>
    <row r="13" spans="1:2">
      <c r="A13" s="43">
        <v>60</v>
      </c>
      <c r="B13" s="45"/>
    </row>
    <row r="14" spans="1:2">
      <c r="A14" s="43">
        <v>65</v>
      </c>
      <c r="B14" s="24"/>
    </row>
    <row r="15" spans="1:2">
      <c r="A15" s="43">
        <v>70</v>
      </c>
      <c r="B15" s="45"/>
    </row>
    <row r="16" spans="1:2">
      <c r="A16" s="43">
        <v>75</v>
      </c>
      <c r="B16" s="45"/>
    </row>
    <row r="17" spans="1:2">
      <c r="A17" s="43">
        <v>80</v>
      </c>
      <c r="B17" s="45"/>
    </row>
    <row r="18" spans="1:2">
      <c r="A18" s="43">
        <v>85</v>
      </c>
      <c r="B18" s="45"/>
    </row>
    <row r="19" spans="1:2">
      <c r="A19" s="43">
        <v>90</v>
      </c>
      <c r="B19" s="45"/>
    </row>
    <row r="20" spans="1:2">
      <c r="A20" s="43">
        <v>95</v>
      </c>
      <c r="B20" s="45"/>
    </row>
    <row r="21" spans="1:2">
      <c r="A21" s="43">
        <v>100</v>
      </c>
      <c r="B21" s="24"/>
    </row>
    <row r="22" spans="1:2">
      <c r="A22" s="43">
        <v>105</v>
      </c>
      <c r="B22" s="24"/>
    </row>
    <row r="23" spans="1:2">
      <c r="A23" s="43">
        <v>110</v>
      </c>
      <c r="B23" s="45"/>
    </row>
    <row r="24" spans="1:2">
      <c r="A24" s="43">
        <v>115</v>
      </c>
      <c r="B24" s="45"/>
    </row>
    <row r="25" spans="1:2">
      <c r="A25" s="43">
        <v>120</v>
      </c>
      <c r="B25" s="45"/>
    </row>
    <row r="26" spans="1:2">
      <c r="A26" s="43">
        <v>125</v>
      </c>
      <c r="B26" s="45"/>
    </row>
    <row r="27" spans="1:2">
      <c r="A27" s="43">
        <v>130</v>
      </c>
      <c r="B27" s="45"/>
    </row>
    <row r="28" spans="1:2">
      <c r="A28" s="43">
        <v>135</v>
      </c>
      <c r="B28" s="45"/>
    </row>
    <row r="29" spans="1:2">
      <c r="A29" s="43">
        <v>140</v>
      </c>
      <c r="B29" s="45"/>
    </row>
    <row r="30" spans="1:2">
      <c r="A30" s="43">
        <v>145</v>
      </c>
      <c r="B30" s="45"/>
    </row>
    <row r="31" spans="1:2">
      <c r="A31" s="43">
        <v>150</v>
      </c>
      <c r="B31" s="45"/>
    </row>
    <row r="32" spans="1:2">
      <c r="A32" s="43">
        <v>155</v>
      </c>
      <c r="B32" s="45"/>
    </row>
    <row r="33" spans="1:2">
      <c r="A33" s="43">
        <v>160</v>
      </c>
      <c r="B33" s="45"/>
    </row>
    <row r="34" spans="1:2">
      <c r="A34" s="43">
        <v>165</v>
      </c>
      <c r="B34" s="45"/>
    </row>
    <row r="35" spans="1:2">
      <c r="A35" s="43">
        <v>170</v>
      </c>
      <c r="B35" s="45"/>
    </row>
    <row r="36" spans="1:2">
      <c r="A36" s="43">
        <v>175</v>
      </c>
      <c r="B36" s="45"/>
    </row>
    <row r="37" spans="1:2">
      <c r="A37" s="43">
        <v>180</v>
      </c>
      <c r="B37" s="45"/>
    </row>
    <row r="38" spans="1:2">
      <c r="A38" s="43">
        <v>185</v>
      </c>
      <c r="B38" s="45"/>
    </row>
    <row r="39" spans="1:2">
      <c r="A39" s="43">
        <v>190</v>
      </c>
      <c r="B39" s="45"/>
    </row>
    <row r="40" spans="1:2">
      <c r="A40" s="43">
        <v>195</v>
      </c>
      <c r="B40" s="45"/>
    </row>
    <row r="41" spans="1:2">
      <c r="A41" s="43">
        <v>200</v>
      </c>
      <c r="B41" s="45"/>
    </row>
    <row r="42" spans="1:2">
      <c r="A42" s="43">
        <v>205</v>
      </c>
      <c r="B42" s="45"/>
    </row>
    <row r="43" spans="1:2">
      <c r="A43" s="43">
        <v>210</v>
      </c>
      <c r="B43" s="45"/>
    </row>
    <row r="44" spans="1:2">
      <c r="A44" s="43">
        <v>215</v>
      </c>
      <c r="B44" s="45"/>
    </row>
    <row r="45" spans="1:2">
      <c r="A45" s="43">
        <v>220</v>
      </c>
      <c r="B45" s="45"/>
    </row>
    <row r="46" spans="1:2">
      <c r="A46" s="43">
        <v>225</v>
      </c>
      <c r="B46" s="45"/>
    </row>
    <row r="47" spans="1:2">
      <c r="A47" s="43">
        <v>230</v>
      </c>
      <c r="B47" s="45"/>
    </row>
    <row r="48" spans="1:2">
      <c r="A48" s="43">
        <v>235</v>
      </c>
      <c r="B48" s="45"/>
    </row>
    <row r="49" spans="1:2">
      <c r="A49" s="43">
        <v>240</v>
      </c>
      <c r="B49" s="24"/>
    </row>
    <row r="50" spans="1:2">
      <c r="A50" s="43">
        <v>245</v>
      </c>
      <c r="B50" s="24"/>
    </row>
    <row r="51" spans="1:2">
      <c r="A51" s="43">
        <v>250</v>
      </c>
      <c r="B51" s="24"/>
    </row>
    <row r="52" spans="1:2">
      <c r="A52" s="43">
        <v>255</v>
      </c>
      <c r="B52" s="24"/>
    </row>
    <row r="53" spans="1:2">
      <c r="A53" s="43">
        <v>260</v>
      </c>
      <c r="B53" s="24"/>
    </row>
    <row r="54" spans="1:2">
      <c r="A54" s="43">
        <v>265</v>
      </c>
      <c r="B54" s="24"/>
    </row>
    <row r="55" spans="1:2">
      <c r="A55" s="43">
        <v>270</v>
      </c>
      <c r="B55" s="24"/>
    </row>
    <row r="56" spans="1:2">
      <c r="A56" s="43">
        <v>275</v>
      </c>
      <c r="B56" s="24"/>
    </row>
    <row r="57" spans="1:2">
      <c r="A57" s="43">
        <v>280</v>
      </c>
      <c r="B57" s="24"/>
    </row>
    <row r="58" spans="1:2">
      <c r="A58" s="43">
        <v>285</v>
      </c>
      <c r="B58" s="24"/>
    </row>
    <row r="59" spans="1:2">
      <c r="A59" s="43">
        <v>290</v>
      </c>
      <c r="B59" s="24"/>
    </row>
    <row r="60" spans="1:2">
      <c r="A60" s="43">
        <v>295</v>
      </c>
      <c r="B60" s="24"/>
    </row>
    <row r="61" spans="1:2">
      <c r="A61" s="43">
        <v>300</v>
      </c>
      <c r="B61" s="24"/>
    </row>
    <row r="62" spans="1:2">
      <c r="A62" s="43">
        <v>305</v>
      </c>
      <c r="B62" s="24"/>
    </row>
    <row r="63" spans="1:2">
      <c r="A63" s="43">
        <v>310</v>
      </c>
      <c r="B63" s="24"/>
    </row>
    <row r="64" spans="1:2">
      <c r="A64" s="43">
        <v>315</v>
      </c>
      <c r="B64" s="24"/>
    </row>
    <row r="65" spans="1:2">
      <c r="A65" s="43">
        <v>320</v>
      </c>
      <c r="B65" s="24"/>
    </row>
    <row r="66" spans="1:2">
      <c r="A66" s="43">
        <v>325</v>
      </c>
      <c r="B66" s="24"/>
    </row>
    <row r="67" spans="1:2">
      <c r="A67" s="43">
        <v>330</v>
      </c>
      <c r="B67" s="24"/>
    </row>
    <row r="68" spans="1:2">
      <c r="A68" s="43">
        <v>335</v>
      </c>
      <c r="B68" s="24"/>
    </row>
    <row r="69" spans="1:2">
      <c r="A69" s="43">
        <v>340</v>
      </c>
      <c r="B69" s="20"/>
    </row>
    <row r="70" spans="1:2">
      <c r="A70" s="43">
        <v>345</v>
      </c>
      <c r="B70" s="20"/>
    </row>
    <row r="71" spans="1:2">
      <c r="A71" s="43">
        <v>350</v>
      </c>
      <c r="B71" s="20"/>
    </row>
    <row r="72" spans="1:2">
      <c r="A72" s="43">
        <v>355</v>
      </c>
      <c r="B72" s="20"/>
    </row>
    <row r="73" spans="1:2">
      <c r="A73" s="43">
        <v>360</v>
      </c>
      <c r="B73" s="20"/>
    </row>
    <row r="74" spans="1:2">
      <c r="A74" s="43">
        <v>365</v>
      </c>
      <c r="B74" s="20"/>
    </row>
    <row r="75" spans="1:2">
      <c r="A75" s="43">
        <v>370</v>
      </c>
      <c r="B75" s="20"/>
    </row>
    <row r="76" spans="1:2">
      <c r="A76" s="43">
        <v>375</v>
      </c>
      <c r="B76" s="20"/>
    </row>
    <row r="77" spans="1:2">
      <c r="A77" s="43">
        <v>380</v>
      </c>
      <c r="B77" s="20"/>
    </row>
    <row r="78" spans="1:2">
      <c r="A78" s="43">
        <v>385</v>
      </c>
      <c r="B78" s="20"/>
    </row>
    <row r="79" spans="1:2">
      <c r="A79" s="43">
        <v>390</v>
      </c>
      <c r="B79" s="20"/>
    </row>
    <row r="80" spans="1:2">
      <c r="A80" s="43">
        <v>395</v>
      </c>
      <c r="B80" s="20"/>
    </row>
    <row r="81" spans="1:2">
      <c r="A81" s="43">
        <v>400</v>
      </c>
      <c r="B81" s="24"/>
    </row>
    <row r="82" spans="1:2">
      <c r="A82" s="43">
        <v>405</v>
      </c>
      <c r="B82" s="24"/>
    </row>
    <row r="83" spans="1:2">
      <c r="A83" s="43">
        <v>410</v>
      </c>
      <c r="B83" s="24"/>
    </row>
    <row r="84" spans="1:2">
      <c r="A84" s="43">
        <v>415</v>
      </c>
      <c r="B84" s="24"/>
    </row>
    <row r="85" spans="1:2">
      <c r="A85" s="43">
        <v>420</v>
      </c>
      <c r="B85" s="24"/>
    </row>
    <row r="86" spans="1:2">
      <c r="A86" s="43">
        <v>425</v>
      </c>
      <c r="B86" s="24"/>
    </row>
    <row r="87" spans="1:2">
      <c r="A87" s="43">
        <v>430</v>
      </c>
      <c r="B87" s="24"/>
    </row>
    <row r="88" spans="1:2">
      <c r="A88" s="43">
        <v>435</v>
      </c>
      <c r="B88" s="24"/>
    </row>
    <row r="89" spans="1:2">
      <c r="A89" s="43">
        <v>440</v>
      </c>
      <c r="B89" s="24"/>
    </row>
    <row r="90" spans="1:2">
      <c r="A90" s="43">
        <v>445</v>
      </c>
      <c r="B90" s="24"/>
    </row>
    <row r="91" spans="1:2">
      <c r="A91" s="43">
        <v>450</v>
      </c>
      <c r="B91" s="24"/>
    </row>
    <row r="92" spans="1:2">
      <c r="A92" s="43">
        <v>455</v>
      </c>
      <c r="B92" s="24"/>
    </row>
    <row r="93" spans="1:2">
      <c r="A93" s="43">
        <v>460</v>
      </c>
      <c r="B93" s="20"/>
    </row>
    <row r="94" spans="1:2">
      <c r="A94" s="43">
        <v>465</v>
      </c>
      <c r="B94" s="24"/>
    </row>
    <row r="95" spans="1:2">
      <c r="A95" s="43">
        <v>470</v>
      </c>
      <c r="B95" s="24"/>
    </row>
    <row r="96" spans="1:2">
      <c r="A96" s="43">
        <v>475</v>
      </c>
      <c r="B96" s="24"/>
    </row>
    <row r="97" spans="1:2">
      <c r="A97" s="43">
        <v>480</v>
      </c>
      <c r="B97" s="24"/>
    </row>
    <row r="98" spans="1:2">
      <c r="A98" s="43">
        <v>485</v>
      </c>
      <c r="B98" s="24"/>
    </row>
    <row r="99" spans="1:2">
      <c r="A99" s="43">
        <v>490</v>
      </c>
      <c r="B99" s="24"/>
    </row>
    <row r="100" spans="1:2">
      <c r="A100" s="43">
        <v>495</v>
      </c>
      <c r="B100" s="24"/>
    </row>
    <row r="101" spans="1:2">
      <c r="A101" s="43">
        <v>500</v>
      </c>
      <c r="B101" s="24"/>
    </row>
    <row r="102" spans="1:2">
      <c r="A102" s="43">
        <v>505</v>
      </c>
      <c r="B102" s="24"/>
    </row>
    <row r="103" spans="1:2">
      <c r="A103" s="43">
        <v>510</v>
      </c>
      <c r="B103" s="24"/>
    </row>
    <row r="104" spans="1:2">
      <c r="A104" s="43">
        <v>515</v>
      </c>
      <c r="B104" s="24"/>
    </row>
    <row r="105" spans="1:2">
      <c r="A105" s="43">
        <v>520</v>
      </c>
      <c r="B105" s="24"/>
    </row>
    <row r="106" spans="1:2">
      <c r="A106" s="43">
        <v>525</v>
      </c>
      <c r="B106" s="24"/>
    </row>
    <row r="107" spans="1:2">
      <c r="A107" s="43">
        <v>530</v>
      </c>
      <c r="B107" s="24"/>
    </row>
    <row r="108" spans="1:2">
      <c r="A108" s="43">
        <v>535</v>
      </c>
      <c r="B108" s="24"/>
    </row>
    <row r="109" spans="1:2">
      <c r="A109" s="43">
        <v>540</v>
      </c>
      <c r="B109" s="24"/>
    </row>
    <row r="110" spans="1:2">
      <c r="A110" s="43">
        <v>545</v>
      </c>
      <c r="B110" s="24"/>
    </row>
    <row r="111" spans="1:2">
      <c r="A111" s="43">
        <v>550</v>
      </c>
      <c r="B111" s="24"/>
    </row>
    <row r="112" spans="1:2">
      <c r="A112" s="43">
        <v>555</v>
      </c>
      <c r="B112" s="24"/>
    </row>
    <row r="113" spans="1:2">
      <c r="A113" s="43">
        <v>560</v>
      </c>
      <c r="B113" s="24"/>
    </row>
    <row r="114" spans="1:2">
      <c r="A114" s="43">
        <v>565</v>
      </c>
      <c r="B114" s="24"/>
    </row>
    <row r="115" spans="1:2">
      <c r="A115" s="43">
        <v>570</v>
      </c>
      <c r="B115" s="24"/>
    </row>
    <row r="116" spans="1:2">
      <c r="A116" s="43">
        <v>575</v>
      </c>
      <c r="B116" s="24"/>
    </row>
    <row r="117" spans="1:2">
      <c r="A117" s="43">
        <v>580</v>
      </c>
      <c r="B117" s="24"/>
    </row>
    <row r="118" spans="1:2">
      <c r="A118" s="43">
        <v>585</v>
      </c>
      <c r="B118" s="24"/>
    </row>
    <row r="119" spans="1:2">
      <c r="A119" s="43">
        <v>590</v>
      </c>
      <c r="B119" s="24"/>
    </row>
    <row r="120" spans="1:2">
      <c r="A120" s="43">
        <v>595</v>
      </c>
      <c r="B120" s="24"/>
    </row>
    <row r="121" spans="1:2">
      <c r="A121" s="43">
        <v>600</v>
      </c>
      <c r="B121" s="24"/>
    </row>
    <row r="122" spans="1:2">
      <c r="A122" s="43">
        <v>605</v>
      </c>
      <c r="B122" s="24"/>
    </row>
    <row r="123" spans="1:2">
      <c r="A123" s="43">
        <v>610</v>
      </c>
      <c r="B123" s="24"/>
    </row>
    <row r="124" spans="1:2">
      <c r="A124" s="43">
        <v>615</v>
      </c>
      <c r="B124" s="24"/>
    </row>
    <row r="125" spans="1:2">
      <c r="A125" s="43">
        <v>620</v>
      </c>
      <c r="B125" s="24"/>
    </row>
    <row r="126" spans="1:2">
      <c r="A126" s="43">
        <v>625</v>
      </c>
      <c r="B126" s="24"/>
    </row>
    <row r="127" spans="1:2">
      <c r="A127" s="43">
        <v>630</v>
      </c>
      <c r="B127" s="24"/>
    </row>
    <row r="128" spans="1:2">
      <c r="A128" s="43">
        <v>635</v>
      </c>
      <c r="B128" s="24"/>
    </row>
    <row r="129" spans="1:2">
      <c r="A129" s="43">
        <v>640</v>
      </c>
      <c r="B129" s="24"/>
    </row>
    <row r="130" spans="1:2">
      <c r="A130" s="43">
        <v>645</v>
      </c>
      <c r="B130" s="24"/>
    </row>
    <row r="131" spans="1:2">
      <c r="A131" s="43">
        <v>650</v>
      </c>
      <c r="B131" s="24"/>
    </row>
    <row r="132" spans="1:2">
      <c r="A132" s="43">
        <v>655</v>
      </c>
      <c r="B132" s="24"/>
    </row>
    <row r="133" spans="1:2">
      <c r="A133" s="43">
        <v>660</v>
      </c>
      <c r="B133" s="24"/>
    </row>
    <row r="134" spans="1:2">
      <c r="A134" s="43">
        <v>665</v>
      </c>
      <c r="B134" s="24"/>
    </row>
    <row r="135" spans="1:2">
      <c r="A135" s="43">
        <v>670</v>
      </c>
      <c r="B135" s="24"/>
    </row>
    <row r="136" spans="1:2">
      <c r="A136" s="43">
        <v>675</v>
      </c>
      <c r="B136" s="24"/>
    </row>
    <row r="137" spans="1:2">
      <c r="A137" s="43">
        <v>680</v>
      </c>
      <c r="B137" s="24"/>
    </row>
    <row r="138" spans="1:2">
      <c r="A138" s="43">
        <v>685</v>
      </c>
      <c r="B138" s="24"/>
    </row>
    <row r="139" spans="1:2">
      <c r="A139" s="43">
        <v>690</v>
      </c>
      <c r="B139" s="20"/>
    </row>
    <row r="140" spans="1:2">
      <c r="A140" s="43">
        <v>695</v>
      </c>
      <c r="B140" s="20"/>
    </row>
    <row r="141" spans="1:2">
      <c r="A141" s="43">
        <v>700</v>
      </c>
      <c r="B141" s="20"/>
    </row>
    <row r="142" spans="1:2">
      <c r="A142" s="43">
        <v>705</v>
      </c>
      <c r="B142" s="20"/>
    </row>
    <row r="143" spans="1:2">
      <c r="A143" s="43">
        <v>710</v>
      </c>
      <c r="B143" s="20"/>
    </row>
    <row r="144" spans="1:2">
      <c r="A144" s="43">
        <v>715</v>
      </c>
      <c r="B144" s="20"/>
    </row>
    <row r="145" spans="1:2">
      <c r="A145" s="43">
        <v>720</v>
      </c>
      <c r="B145" s="20"/>
    </row>
    <row r="146" spans="1:2">
      <c r="A146" s="43">
        <v>725</v>
      </c>
      <c r="B146" s="20"/>
    </row>
    <row r="147" spans="1:2">
      <c r="A147" s="43">
        <v>730</v>
      </c>
      <c r="B147" s="20"/>
    </row>
    <row r="148" spans="1:2">
      <c r="A148" s="43">
        <v>735</v>
      </c>
      <c r="B148" s="20"/>
    </row>
    <row r="149" spans="1:2">
      <c r="A149" s="43">
        <v>740</v>
      </c>
      <c r="B149" s="24"/>
    </row>
    <row r="150" spans="1:2">
      <c r="A150" s="43">
        <v>745</v>
      </c>
      <c r="B150" s="24"/>
    </row>
    <row r="151" spans="1:2">
      <c r="A151" s="43">
        <v>750</v>
      </c>
      <c r="B151" s="24"/>
    </row>
    <row r="152" spans="1:2">
      <c r="A152" s="43">
        <v>755</v>
      </c>
      <c r="B152" s="24"/>
    </row>
    <row r="153" spans="1:2">
      <c r="A153" s="43">
        <v>760</v>
      </c>
      <c r="B153" s="24"/>
    </row>
    <row r="154" spans="1:2">
      <c r="A154" s="43">
        <v>765</v>
      </c>
      <c r="B154" s="24"/>
    </row>
    <row r="155" spans="1:2">
      <c r="A155" s="43">
        <v>770</v>
      </c>
      <c r="B155" s="24"/>
    </row>
    <row r="156" spans="1:2">
      <c r="A156" s="43">
        <v>775</v>
      </c>
      <c r="B156" s="24"/>
    </row>
    <row r="157" spans="1:2">
      <c r="A157" s="43">
        <v>780</v>
      </c>
      <c r="B157" s="24"/>
    </row>
    <row r="158" spans="1:2">
      <c r="A158" s="43">
        <v>785</v>
      </c>
      <c r="B158" s="24"/>
    </row>
    <row r="159" spans="1:2">
      <c r="A159" s="43">
        <v>790</v>
      </c>
      <c r="B159" s="24"/>
    </row>
    <row r="160" spans="1:2">
      <c r="A160" s="43">
        <v>795</v>
      </c>
      <c r="B160" s="24"/>
    </row>
    <row r="161" spans="1:2">
      <c r="A161" s="43">
        <v>800</v>
      </c>
      <c r="B161" s="24"/>
    </row>
    <row r="162" spans="1:2">
      <c r="A162" s="43">
        <v>805</v>
      </c>
      <c r="B162" s="24"/>
    </row>
    <row r="163" spans="1:2">
      <c r="A163" s="43">
        <v>810</v>
      </c>
      <c r="B163" s="24"/>
    </row>
    <row r="164" spans="1:2">
      <c r="A164" s="43">
        <v>815</v>
      </c>
      <c r="B164" s="24"/>
    </row>
    <row r="165" spans="1:2">
      <c r="A165" s="43">
        <v>820</v>
      </c>
      <c r="B165" s="24"/>
    </row>
    <row r="166" spans="1:2">
      <c r="A166" s="43">
        <v>825</v>
      </c>
      <c r="B166" s="24"/>
    </row>
    <row r="167" spans="1:2">
      <c r="A167" s="43">
        <v>830</v>
      </c>
      <c r="B167" s="24"/>
    </row>
    <row r="168" spans="1:2">
      <c r="A168" s="43">
        <v>835</v>
      </c>
      <c r="B168" s="24"/>
    </row>
    <row r="169" spans="1:2">
      <c r="A169" s="43">
        <v>840</v>
      </c>
      <c r="B169" s="24"/>
    </row>
    <row r="170" spans="1:2">
      <c r="A170" s="43">
        <v>845</v>
      </c>
      <c r="B170" s="24"/>
    </row>
    <row r="171" spans="1:2">
      <c r="A171" s="43">
        <v>850</v>
      </c>
      <c r="B171" s="44"/>
    </row>
    <row r="172" spans="1:2">
      <c r="A172" s="43">
        <v>855</v>
      </c>
      <c r="B172" s="44"/>
    </row>
    <row r="173" spans="1:2">
      <c r="A173" s="43">
        <v>860</v>
      </c>
      <c r="B173" s="44"/>
    </row>
    <row r="174" spans="1:2">
      <c r="A174" s="43">
        <v>865</v>
      </c>
      <c r="B174" s="44"/>
    </row>
    <row r="175" spans="1:2">
      <c r="A175" s="43">
        <v>870</v>
      </c>
      <c r="B175" s="44"/>
    </row>
    <row r="176" spans="1:2">
      <c r="A176" s="43">
        <v>875</v>
      </c>
      <c r="B176" s="44"/>
    </row>
    <row r="177" spans="1:2">
      <c r="A177" s="43">
        <v>880</v>
      </c>
      <c r="B177" s="44"/>
    </row>
    <row r="178" spans="1:2">
      <c r="A178" s="43">
        <v>885</v>
      </c>
      <c r="B178" s="44"/>
    </row>
    <row r="179" spans="1:2">
      <c r="A179" s="43">
        <v>890</v>
      </c>
      <c r="B179" s="44"/>
    </row>
    <row r="180" spans="1:2">
      <c r="A180" s="43">
        <v>895</v>
      </c>
      <c r="B180" s="44"/>
    </row>
    <row r="181" spans="1:2">
      <c r="A181" s="43">
        <v>900</v>
      </c>
      <c r="B181" s="44"/>
    </row>
    <row r="182" spans="1:2">
      <c r="A182" s="43">
        <v>905</v>
      </c>
      <c r="B182" s="44"/>
    </row>
    <row r="183" spans="1:2">
      <c r="A183" s="43">
        <v>910</v>
      </c>
      <c r="B183" s="44"/>
    </row>
    <row r="184" spans="1:2">
      <c r="A184" s="43">
        <v>915</v>
      </c>
      <c r="B184" s="44"/>
    </row>
    <row r="185" spans="1:2">
      <c r="A185" s="43">
        <v>920</v>
      </c>
      <c r="B185" s="44"/>
    </row>
    <row r="186" spans="1:2">
      <c r="A186" s="43">
        <v>925</v>
      </c>
      <c r="B186" s="20"/>
    </row>
    <row r="187" spans="1:2">
      <c r="A187" s="43">
        <v>930</v>
      </c>
      <c r="B187" s="20"/>
    </row>
    <row r="188" spans="1:2">
      <c r="A188" s="43">
        <v>935</v>
      </c>
      <c r="B188" s="20"/>
    </row>
    <row r="189" spans="1:2">
      <c r="A189" s="43">
        <v>940</v>
      </c>
      <c r="B189" s="20"/>
    </row>
    <row r="190" spans="1:2">
      <c r="A190" s="43">
        <v>945</v>
      </c>
      <c r="B190" s="44"/>
    </row>
    <row r="191" spans="1:2">
      <c r="A191" s="43">
        <v>950</v>
      </c>
      <c r="B191" s="44"/>
    </row>
    <row r="192" spans="1:2">
      <c r="A192" s="43">
        <v>955</v>
      </c>
      <c r="B192" s="44"/>
    </row>
    <row r="193" spans="1:2">
      <c r="A193" s="43">
        <v>960</v>
      </c>
      <c r="B193" s="44"/>
    </row>
    <row r="194" spans="1:2">
      <c r="A194" s="43">
        <v>965</v>
      </c>
      <c r="B194" s="44"/>
    </row>
    <row r="195" spans="1:2">
      <c r="A195" s="43">
        <v>970</v>
      </c>
      <c r="B195" s="44"/>
    </row>
    <row r="196" spans="1:2">
      <c r="A196" s="43">
        <v>975</v>
      </c>
      <c r="B196" s="44"/>
    </row>
    <row r="197" spans="1:2">
      <c r="A197" s="43">
        <v>980</v>
      </c>
      <c r="B197" s="44"/>
    </row>
    <row r="198" spans="1:2">
      <c r="A198" s="43">
        <v>985</v>
      </c>
      <c r="B198" s="44"/>
    </row>
    <row r="199" spans="1:2">
      <c r="A199" s="43">
        <v>990</v>
      </c>
      <c r="B199" s="44"/>
    </row>
    <row r="200" spans="1:2">
      <c r="A200" s="43">
        <v>995</v>
      </c>
      <c r="B200" s="44"/>
    </row>
    <row r="201" spans="1:2">
      <c r="A201" s="43">
        <v>1000</v>
      </c>
      <c r="B201" s="20"/>
    </row>
    <row r="202" spans="1:2">
      <c r="A202" s="43">
        <v>1005</v>
      </c>
      <c r="B202" s="20"/>
    </row>
    <row r="203" spans="1:2">
      <c r="A203" s="43">
        <v>1010</v>
      </c>
      <c r="B203" s="20"/>
    </row>
    <row r="204" spans="1:2">
      <c r="A204" s="43">
        <v>1015</v>
      </c>
      <c r="B204" s="20"/>
    </row>
    <row r="205" spans="1:2">
      <c r="A205" s="43">
        <v>1020</v>
      </c>
      <c r="B205" s="44"/>
    </row>
    <row r="206" spans="1:2">
      <c r="A206" s="43">
        <v>1025</v>
      </c>
      <c r="B206" s="44"/>
    </row>
    <row r="207" spans="1:2">
      <c r="A207" s="43">
        <v>1030</v>
      </c>
      <c r="B207" s="45"/>
    </row>
    <row r="208" spans="1:2">
      <c r="A208" s="43">
        <v>1035</v>
      </c>
      <c r="B208" s="45"/>
    </row>
    <row r="209" spans="1:2">
      <c r="A209" s="43">
        <v>1040</v>
      </c>
      <c r="B209" s="45"/>
    </row>
    <row r="210" spans="1:2">
      <c r="A210" s="43">
        <v>1045</v>
      </c>
      <c r="B210" s="45"/>
    </row>
    <row r="211" spans="1:2">
      <c r="A211" s="43">
        <v>1050</v>
      </c>
      <c r="B211" s="45"/>
    </row>
    <row r="212" spans="1:2">
      <c r="A212" s="43">
        <v>1055</v>
      </c>
      <c r="B212" s="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</vt:lpstr>
      <vt:lpstr>WORKING</vt:lpstr>
      <vt:lpstr>VISUAL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White</dc:creator>
  <cp:lastModifiedBy>Chris White</cp:lastModifiedBy>
  <dcterms:created xsi:type="dcterms:W3CDTF">2011-04-06T18:11:06Z</dcterms:created>
  <dcterms:modified xsi:type="dcterms:W3CDTF">2011-04-07T19:42:12Z</dcterms:modified>
</cp:coreProperties>
</file>